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1.2\disk1\共有\T-CAN\0101500新公立病院整備課\病院統合\整備\システム\★医療情報システム　\公告\告示　（決裁）\公告\プロット図\最終\"/>
    </mc:Choice>
  </mc:AlternateContent>
  <xr:revisionPtr revIDLastSave="0" documentId="13_ncr:1_{D5891F6E-D2BB-4BCA-BACF-37FE66BC7E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系数量試算" sheetId="1" r:id="rId1"/>
    <sheet name="階層毎集計" sheetId="2" r:id="rId2"/>
  </sheets>
  <definedNames>
    <definedName name="_xlnm._FilterDatabase" localSheetId="0" hidden="1">情報系数量試算!$A$1:$AJ$226</definedName>
    <definedName name="_xlnm.Print_Area" localSheetId="1">階層毎集計!$A$1:$Q$7</definedName>
    <definedName name="_xlnm.Print_Area" localSheetId="0">t_情報系数量[#All]</definedName>
    <definedName name="_xlnm.Print_Titles" localSheetId="0">情報系数量試算!$1:$1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05" i="1" l="1"/>
  <c r="T305" i="1"/>
  <c r="S305" i="1"/>
  <c r="AI305" i="1"/>
  <c r="AD305" i="1"/>
  <c r="AA305" i="1"/>
  <c r="W305" i="1"/>
  <c r="AH305" i="1" l="1"/>
  <c r="AG305" i="1"/>
  <c r="AF305" i="1"/>
  <c r="AE305" i="1"/>
  <c r="AC305" i="1"/>
  <c r="AB305" i="1"/>
  <c r="Z305" i="1"/>
  <c r="Y305" i="1"/>
  <c r="X305" i="1"/>
  <c r="Q305" i="1"/>
  <c r="G305" i="1" l="1"/>
  <c r="F305" i="1"/>
  <c r="I305" i="1"/>
  <c r="A2" i="2" a="1"/>
  <c r="A2" i="2" s="1"/>
  <c r="O2" i="2" s="1" a="1"/>
  <c r="O2" i="2" s="1"/>
  <c r="O7" i="2" s="1"/>
  <c r="V305" i="1"/>
  <c r="U305" i="1"/>
  <c r="P305" i="1"/>
  <c r="O305" i="1"/>
  <c r="N305" i="1"/>
  <c r="M305" i="1"/>
  <c r="L305" i="1"/>
  <c r="E305" i="1"/>
  <c r="D305" i="1"/>
  <c r="K305" i="1"/>
  <c r="J305" i="1"/>
  <c r="H305" i="1"/>
  <c r="E2" i="2" l="1" a="1"/>
  <c r="E2" i="2" s="1"/>
  <c r="E7" i="2" s="1"/>
  <c r="B2" i="2" a="1"/>
  <c r="B2" i="2" s="1"/>
  <c r="B7" i="2" s="1"/>
  <c r="D2" i="2" a="1"/>
  <c r="D2" i="2" s="1"/>
  <c r="D7" i="2" s="1"/>
  <c r="G2" i="2" a="1"/>
  <c r="G2" i="2" s="1"/>
  <c r="G7" i="2" s="1"/>
  <c r="C2" i="2" a="1"/>
  <c r="C2" i="2" s="1"/>
  <c r="C7" i="2" s="1"/>
  <c r="F2" i="2" a="1"/>
  <c r="F2" i="2" s="1"/>
  <c r="F7" i="2" s="1"/>
  <c r="P2" i="2" a="1"/>
  <c r="P2" i="2" s="1"/>
  <c r="P7" i="2" s="1"/>
  <c r="H2" i="2" a="1"/>
  <c r="H2" i="2" s="1"/>
  <c r="H7" i="2" s="1"/>
  <c r="I2" i="2" a="1"/>
  <c r="I2" i="2" s="1"/>
  <c r="I7" i="2" s="1"/>
  <c r="N2" i="2" a="1"/>
  <c r="N2" i="2" s="1"/>
  <c r="N7" i="2" s="1"/>
  <c r="Q2" i="2" a="1"/>
  <c r="Q2" i="2" s="1"/>
  <c r="Q7" i="2" s="1"/>
  <c r="J2" i="2" a="1"/>
  <c r="J2" i="2" s="1"/>
  <c r="J7" i="2" s="1"/>
  <c r="K2" i="2" a="1"/>
  <c r="K2" i="2" s="1"/>
  <c r="K7" i="2" s="1"/>
  <c r="L2" i="2" a="1"/>
  <c r="L2" i="2" s="1"/>
  <c r="L7" i="2" s="1"/>
  <c r="M2" i="2" a="1"/>
  <c r="M2" i="2" s="1"/>
  <c r="M7" i="2" s="1"/>
  <c r="O6" i="2"/>
  <c r="O5" i="2"/>
  <c r="O4" i="2"/>
  <c r="O3" i="2"/>
  <c r="G6" i="2"/>
  <c r="G5" i="2"/>
  <c r="G4" i="2"/>
  <c r="G3" i="2"/>
  <c r="F3" i="2"/>
  <c r="E6" i="2"/>
  <c r="E5" i="2"/>
  <c r="E4" i="2"/>
  <c r="E3" i="2"/>
  <c r="C6" i="2"/>
  <c r="B6" i="2"/>
  <c r="B5" i="2"/>
  <c r="B4" i="2"/>
  <c r="B3" i="2"/>
  <c r="A6" i="2"/>
  <c r="A5" i="2"/>
  <c r="A4" i="2"/>
  <c r="A3" i="2"/>
  <c r="L3" i="2" l="1"/>
  <c r="N3" i="2"/>
  <c r="I6" i="2"/>
  <c r="N4" i="2"/>
  <c r="Q4" i="2"/>
  <c r="J3" i="2"/>
  <c r="N5" i="2"/>
  <c r="Q5" i="2"/>
  <c r="D3" i="2"/>
  <c r="J4" i="2"/>
  <c r="N6" i="2"/>
  <c r="Q6" i="2"/>
  <c r="D4" i="2"/>
  <c r="J5" i="2"/>
  <c r="K6" i="2"/>
  <c r="D5" i="2"/>
  <c r="J6" i="2"/>
  <c r="D6" i="2"/>
  <c r="I5" i="2"/>
  <c r="Q3" i="2"/>
  <c r="F4" i="2"/>
  <c r="H4" i="2"/>
  <c r="L4" i="2"/>
  <c r="P4" i="2"/>
  <c r="F6" i="2"/>
  <c r="H6" i="2"/>
  <c r="L6" i="2"/>
  <c r="P6" i="2"/>
  <c r="M6" i="2"/>
  <c r="C3" i="2"/>
  <c r="I3" i="2"/>
  <c r="K3" i="2"/>
  <c r="M3" i="2"/>
  <c r="F5" i="2"/>
  <c r="H5" i="2"/>
  <c r="L5" i="2"/>
  <c r="P5" i="2"/>
  <c r="C4" i="2"/>
  <c r="I4" i="2"/>
  <c r="K4" i="2"/>
  <c r="M4" i="2"/>
  <c r="H3" i="2"/>
  <c r="P3" i="2"/>
  <c r="C5" i="2"/>
  <c r="K5" i="2"/>
  <c r="M5" i="2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<sst xmlns="http://schemas.openxmlformats.org/spreadsheetml/2006/main" count="979" uniqueCount="362">
  <si>
    <t>階層</t>
    <rPh sb="0" eb="2">
      <t>カイソウ</t>
    </rPh>
    <phoneticPr fontId="1"/>
  </si>
  <si>
    <t>部屋名</t>
    <rPh sb="0" eb="3">
      <t>ヘヤメイ</t>
    </rPh>
    <phoneticPr fontId="1"/>
  </si>
  <si>
    <t>情報配管</t>
    <rPh sb="0" eb="2">
      <t>ジョウホウ</t>
    </rPh>
    <rPh sb="2" eb="4">
      <t>ハイカン</t>
    </rPh>
    <phoneticPr fontId="1"/>
  </si>
  <si>
    <t>電話配管</t>
    <rPh sb="0" eb="2">
      <t>デンワ</t>
    </rPh>
    <rPh sb="2" eb="4">
      <t>ハイカン</t>
    </rPh>
    <phoneticPr fontId="1"/>
  </si>
  <si>
    <t>一般電話子機</t>
    <rPh sb="0" eb="2">
      <t>イッパン</t>
    </rPh>
    <rPh sb="2" eb="4">
      <t>デンワ</t>
    </rPh>
    <rPh sb="4" eb="6">
      <t>コキ</t>
    </rPh>
    <phoneticPr fontId="1"/>
  </si>
  <si>
    <t>多機能電話子機</t>
    <rPh sb="0" eb="3">
      <t>タキノウ</t>
    </rPh>
    <rPh sb="3" eb="5">
      <t>デンワ</t>
    </rPh>
    <rPh sb="5" eb="7">
      <t>コキ</t>
    </rPh>
    <phoneticPr fontId="1"/>
  </si>
  <si>
    <t>1F</t>
    <phoneticPr fontId="1"/>
  </si>
  <si>
    <t>受付(健診)</t>
    <rPh sb="0" eb="2">
      <t>ウケツケ</t>
    </rPh>
    <rPh sb="3" eb="5">
      <t>ケンシン</t>
    </rPh>
    <phoneticPr fontId="1"/>
  </si>
  <si>
    <t>情報系端末</t>
    <rPh sb="0" eb="2">
      <t>ジョウホウ</t>
    </rPh>
    <rPh sb="2" eb="3">
      <t>ケイ</t>
    </rPh>
    <rPh sb="3" eb="5">
      <t>タンマツ</t>
    </rPh>
    <phoneticPr fontId="1"/>
  </si>
  <si>
    <t>事務室(健診)</t>
    <rPh sb="0" eb="3">
      <t>ジムシツ</t>
    </rPh>
    <rPh sb="4" eb="6">
      <t>ケンシン</t>
    </rPh>
    <phoneticPr fontId="1"/>
  </si>
  <si>
    <t>情報系プリンタ</t>
    <rPh sb="0" eb="2">
      <t>ジョウホウ</t>
    </rPh>
    <rPh sb="2" eb="3">
      <t>ケイ</t>
    </rPh>
    <phoneticPr fontId="1"/>
  </si>
  <si>
    <t>医療系プリンタ</t>
    <rPh sb="0" eb="2">
      <t>イリョウ</t>
    </rPh>
    <rPh sb="2" eb="3">
      <t>ケイ</t>
    </rPh>
    <phoneticPr fontId="1"/>
  </si>
  <si>
    <t>医療系ラベルプリンタ</t>
    <rPh sb="0" eb="2">
      <t>イリョウ</t>
    </rPh>
    <rPh sb="2" eb="3">
      <t>ケイ</t>
    </rPh>
    <phoneticPr fontId="1"/>
  </si>
  <si>
    <t>医療系デスクトップ</t>
    <rPh sb="0" eb="2">
      <t>イリョウ</t>
    </rPh>
    <rPh sb="2" eb="3">
      <t>ケイ</t>
    </rPh>
    <phoneticPr fontId="1"/>
  </si>
  <si>
    <t>医療系ノート</t>
    <rPh sb="0" eb="2">
      <t>イリョウ</t>
    </rPh>
    <rPh sb="2" eb="3">
      <t>ケイ</t>
    </rPh>
    <phoneticPr fontId="1"/>
  </si>
  <si>
    <t>検査室2</t>
    <rPh sb="0" eb="3">
      <t>ケンサシツ</t>
    </rPh>
    <phoneticPr fontId="1"/>
  </si>
  <si>
    <t>エコー室1</t>
    <rPh sb="3" eb="4">
      <t>シツ</t>
    </rPh>
    <phoneticPr fontId="1"/>
  </si>
  <si>
    <t>診察室(健診)</t>
    <rPh sb="0" eb="3">
      <t>シンサツシツ</t>
    </rPh>
    <rPh sb="4" eb="6">
      <t>ケンシン</t>
    </rPh>
    <phoneticPr fontId="1"/>
  </si>
  <si>
    <t>増設モニタ</t>
    <rPh sb="0" eb="2">
      <t>ゾウセツ</t>
    </rPh>
    <phoneticPr fontId="1"/>
  </si>
  <si>
    <t>保健室(診察)</t>
    <rPh sb="0" eb="3">
      <t>ホケンシツ</t>
    </rPh>
    <rPh sb="4" eb="6">
      <t>シンサツ</t>
    </rPh>
    <phoneticPr fontId="1"/>
  </si>
  <si>
    <t>検査室1</t>
    <rPh sb="0" eb="3">
      <t>ケンサシツ</t>
    </rPh>
    <phoneticPr fontId="1"/>
  </si>
  <si>
    <t>マンモ室</t>
    <rPh sb="3" eb="4">
      <t>シツ</t>
    </rPh>
    <phoneticPr fontId="1"/>
  </si>
  <si>
    <t>備考</t>
    <rPh sb="0" eb="2">
      <t>ビコウ</t>
    </rPh>
    <phoneticPr fontId="1"/>
  </si>
  <si>
    <t>スタッフ作業室</t>
    <rPh sb="4" eb="7">
      <t>サギョウシツ</t>
    </rPh>
    <phoneticPr fontId="1"/>
  </si>
  <si>
    <t>(X-TV操作)</t>
    <rPh sb="5" eb="7">
      <t>ソウサ</t>
    </rPh>
    <phoneticPr fontId="1"/>
  </si>
  <si>
    <t>(ドライイメージャー)</t>
    <phoneticPr fontId="1"/>
  </si>
  <si>
    <t>(一般撮影1操作)</t>
    <rPh sb="1" eb="3">
      <t>イッパン</t>
    </rPh>
    <rPh sb="3" eb="5">
      <t>サツエイ</t>
    </rPh>
    <rPh sb="6" eb="8">
      <t>ソウサ</t>
    </rPh>
    <phoneticPr fontId="1"/>
  </si>
  <si>
    <t>(一般撮影2操作)</t>
    <rPh sb="1" eb="3">
      <t>イッパン</t>
    </rPh>
    <rPh sb="3" eb="5">
      <t>サツエイ</t>
    </rPh>
    <rPh sb="6" eb="8">
      <t>ソウサ</t>
    </rPh>
    <phoneticPr fontId="1"/>
  </si>
  <si>
    <t>(骨密度操作)</t>
    <rPh sb="1" eb="4">
      <t>コツミツド</t>
    </rPh>
    <rPh sb="4" eb="6">
      <t>ソウサ</t>
    </rPh>
    <phoneticPr fontId="1"/>
  </si>
  <si>
    <t>(CT操作)</t>
    <rPh sb="3" eb="5">
      <t>ソウサ</t>
    </rPh>
    <phoneticPr fontId="1"/>
  </si>
  <si>
    <t>CPU室</t>
    <rPh sb="3" eb="4">
      <t>シツ</t>
    </rPh>
    <phoneticPr fontId="1"/>
  </si>
  <si>
    <t>MRI室</t>
    <rPh sb="3" eb="4">
      <t>シツ</t>
    </rPh>
    <phoneticPr fontId="1"/>
  </si>
  <si>
    <t>X-TV室</t>
    <rPh sb="4" eb="5">
      <t>シツ</t>
    </rPh>
    <phoneticPr fontId="1"/>
  </si>
  <si>
    <t>2F</t>
  </si>
  <si>
    <t>一般撮影室2</t>
    <rPh sb="0" eb="2">
      <t>イッパン</t>
    </rPh>
    <rPh sb="2" eb="4">
      <t>サツエイ</t>
    </rPh>
    <rPh sb="4" eb="5">
      <t>シツ</t>
    </rPh>
    <phoneticPr fontId="1"/>
  </si>
  <si>
    <t>一般撮影室1</t>
    <rPh sb="0" eb="2">
      <t>イッパン</t>
    </rPh>
    <rPh sb="2" eb="4">
      <t>サツエイ</t>
    </rPh>
    <rPh sb="4" eb="5">
      <t>シツ</t>
    </rPh>
    <phoneticPr fontId="1"/>
  </si>
  <si>
    <t>CT室</t>
    <rPh sb="2" eb="3">
      <t>シツ</t>
    </rPh>
    <phoneticPr fontId="1"/>
  </si>
  <si>
    <t>スタッフ室(放射線)</t>
    <rPh sb="4" eb="5">
      <t>シツ</t>
    </rPh>
    <rPh sb="6" eb="9">
      <t>ホウシャセン</t>
    </rPh>
    <phoneticPr fontId="1"/>
  </si>
  <si>
    <t>部門</t>
    <rPh sb="0" eb="2">
      <t>ブモン</t>
    </rPh>
    <phoneticPr fontId="1"/>
  </si>
  <si>
    <t>健診</t>
    <rPh sb="0" eb="2">
      <t>ケンシン</t>
    </rPh>
    <phoneticPr fontId="1"/>
  </si>
  <si>
    <t>放射線</t>
    <rPh sb="0" eb="3">
      <t>ホウシャセン</t>
    </rPh>
    <phoneticPr fontId="1"/>
  </si>
  <si>
    <t>骨密度測定室</t>
    <rPh sb="0" eb="3">
      <t>コツミツド</t>
    </rPh>
    <rPh sb="3" eb="5">
      <t>ソクテイ</t>
    </rPh>
    <rPh sb="5" eb="6">
      <t>シツ</t>
    </rPh>
    <phoneticPr fontId="1"/>
  </si>
  <si>
    <t>受付(放射線)</t>
    <rPh sb="0" eb="2">
      <t>ウケツケ</t>
    </rPh>
    <rPh sb="3" eb="6">
      <t>ホウシャセン</t>
    </rPh>
    <phoneticPr fontId="1"/>
  </si>
  <si>
    <t>総合受付</t>
    <rPh sb="0" eb="2">
      <t>ソウゴウ</t>
    </rPh>
    <rPh sb="2" eb="4">
      <t>ウケツケ</t>
    </rPh>
    <phoneticPr fontId="1"/>
  </si>
  <si>
    <t>中央待合</t>
    <rPh sb="0" eb="2">
      <t>チュウオウ</t>
    </rPh>
    <rPh sb="2" eb="4">
      <t>マチアイ</t>
    </rPh>
    <phoneticPr fontId="1"/>
  </si>
  <si>
    <t>相談室1</t>
    <rPh sb="0" eb="3">
      <t>ソウダンシツ</t>
    </rPh>
    <phoneticPr fontId="1"/>
  </si>
  <si>
    <t>相談室2</t>
    <rPh sb="0" eb="3">
      <t>ソウダンシツ</t>
    </rPh>
    <phoneticPr fontId="1"/>
  </si>
  <si>
    <t>事務部門</t>
    <rPh sb="0" eb="2">
      <t>ジム</t>
    </rPh>
    <rPh sb="2" eb="4">
      <t>ブモン</t>
    </rPh>
    <phoneticPr fontId="1"/>
  </si>
  <si>
    <t>医事・地域連携室1</t>
    <rPh sb="0" eb="2">
      <t>イジ</t>
    </rPh>
    <rPh sb="3" eb="5">
      <t>チイキ</t>
    </rPh>
    <rPh sb="5" eb="7">
      <t>レンケイ</t>
    </rPh>
    <rPh sb="7" eb="8">
      <t>シツ</t>
    </rPh>
    <phoneticPr fontId="1"/>
  </si>
  <si>
    <t>医事・地域連携室2</t>
    <rPh sb="0" eb="2">
      <t>イジ</t>
    </rPh>
    <rPh sb="3" eb="5">
      <t>チイキ</t>
    </rPh>
    <rPh sb="5" eb="7">
      <t>レンケイ</t>
    </rPh>
    <rPh sb="7" eb="8">
      <t>シツ</t>
    </rPh>
    <phoneticPr fontId="1"/>
  </si>
  <si>
    <t>相談室3</t>
    <rPh sb="0" eb="3">
      <t>ソウダンシツ</t>
    </rPh>
    <phoneticPr fontId="1"/>
  </si>
  <si>
    <t>応接室</t>
    <rPh sb="0" eb="3">
      <t>オウセツシツ</t>
    </rPh>
    <phoneticPr fontId="1"/>
  </si>
  <si>
    <t>ホワイエ</t>
    <phoneticPr fontId="1"/>
  </si>
  <si>
    <t>電話は公衆電話</t>
    <rPh sb="0" eb="2">
      <t>デンワ</t>
    </rPh>
    <rPh sb="3" eb="5">
      <t>コウシュウ</t>
    </rPh>
    <rPh sb="5" eb="7">
      <t>デンワ</t>
    </rPh>
    <phoneticPr fontId="1"/>
  </si>
  <si>
    <t>委託?</t>
    <rPh sb="0" eb="2">
      <t>イタク</t>
    </rPh>
    <phoneticPr fontId="1"/>
  </si>
  <si>
    <t>多目的ホール</t>
    <rPh sb="0" eb="3">
      <t>タモクテキ</t>
    </rPh>
    <phoneticPr fontId="1"/>
  </si>
  <si>
    <t>受付1</t>
    <rPh sb="0" eb="2">
      <t>ウケツケ</t>
    </rPh>
    <phoneticPr fontId="1"/>
  </si>
  <si>
    <t>外来</t>
    <rPh sb="0" eb="2">
      <t>ガイライ</t>
    </rPh>
    <phoneticPr fontId="1"/>
  </si>
  <si>
    <t>診察室1(整形1)</t>
    <rPh sb="0" eb="3">
      <t>シンサツシツ</t>
    </rPh>
    <rPh sb="5" eb="7">
      <t>セイケイ</t>
    </rPh>
    <phoneticPr fontId="1"/>
  </si>
  <si>
    <t>予診室</t>
    <rPh sb="0" eb="2">
      <t>ヨシン</t>
    </rPh>
    <rPh sb="2" eb="3">
      <t>シツ</t>
    </rPh>
    <phoneticPr fontId="1"/>
  </si>
  <si>
    <t>整形処置室</t>
    <rPh sb="0" eb="2">
      <t>セイケイ</t>
    </rPh>
    <rPh sb="2" eb="5">
      <t>ショチシツ</t>
    </rPh>
    <phoneticPr fontId="1"/>
  </si>
  <si>
    <t>中央処置室・採血室</t>
    <rPh sb="0" eb="2">
      <t>チュウオウ</t>
    </rPh>
    <rPh sb="2" eb="5">
      <t>ショチシツ</t>
    </rPh>
    <rPh sb="6" eb="8">
      <t>サイケツ</t>
    </rPh>
    <rPh sb="8" eb="9">
      <t>シツ</t>
    </rPh>
    <phoneticPr fontId="1"/>
  </si>
  <si>
    <t>スタッフ作業室1</t>
    <rPh sb="4" eb="7">
      <t>サギョウシツ</t>
    </rPh>
    <phoneticPr fontId="1"/>
  </si>
  <si>
    <t>診察室2(整形2)</t>
    <rPh sb="0" eb="3">
      <t>シンサツシツ</t>
    </rPh>
    <rPh sb="5" eb="7">
      <t>セイケイ</t>
    </rPh>
    <phoneticPr fontId="1"/>
  </si>
  <si>
    <t>診察室3(整形3)</t>
    <rPh sb="0" eb="3">
      <t>シンサツシツ</t>
    </rPh>
    <rPh sb="5" eb="7">
      <t>セイケイ</t>
    </rPh>
    <phoneticPr fontId="1"/>
  </si>
  <si>
    <t>診察室4(内科1)</t>
    <rPh sb="0" eb="3">
      <t>シンサツシツ</t>
    </rPh>
    <rPh sb="5" eb="7">
      <t>ナイカ</t>
    </rPh>
    <phoneticPr fontId="1"/>
  </si>
  <si>
    <t>診察室5(内科2)</t>
    <rPh sb="0" eb="3">
      <t>シンサツシツ</t>
    </rPh>
    <rPh sb="5" eb="7">
      <t>ナイカ</t>
    </rPh>
    <phoneticPr fontId="1"/>
  </si>
  <si>
    <t>診察室6(内科3)</t>
    <rPh sb="0" eb="3">
      <t>シンサツシツ</t>
    </rPh>
    <rPh sb="5" eb="7">
      <t>ナイカ</t>
    </rPh>
    <phoneticPr fontId="1"/>
  </si>
  <si>
    <t>診察室7(内科4)</t>
    <rPh sb="0" eb="3">
      <t>シンサツシツ</t>
    </rPh>
    <rPh sb="5" eb="7">
      <t>ナイカ</t>
    </rPh>
    <phoneticPr fontId="1"/>
  </si>
  <si>
    <t>診察室8(内科5)</t>
    <rPh sb="0" eb="3">
      <t>シンサツシツ</t>
    </rPh>
    <rPh sb="5" eb="7">
      <t>ナイカ</t>
    </rPh>
    <phoneticPr fontId="1"/>
  </si>
  <si>
    <t>診察室9(内科6)</t>
    <rPh sb="0" eb="3">
      <t>シンサツシツ</t>
    </rPh>
    <rPh sb="5" eb="7">
      <t>ナイカ</t>
    </rPh>
    <phoneticPr fontId="1"/>
  </si>
  <si>
    <t>診察室10(内科7)</t>
    <rPh sb="0" eb="3">
      <t>シンサツシツ</t>
    </rPh>
    <rPh sb="6" eb="8">
      <t>ナイカ</t>
    </rPh>
    <phoneticPr fontId="1"/>
  </si>
  <si>
    <t>外来待合1</t>
    <rPh sb="0" eb="2">
      <t>ガイライ</t>
    </rPh>
    <rPh sb="2" eb="4">
      <t>マチアイ</t>
    </rPh>
    <phoneticPr fontId="1"/>
  </si>
  <si>
    <t>診察室11(乳腺)</t>
    <rPh sb="0" eb="3">
      <t>シンサツシツ</t>
    </rPh>
    <rPh sb="6" eb="8">
      <t>ニュウセン</t>
    </rPh>
    <phoneticPr fontId="1"/>
  </si>
  <si>
    <t>診察室12(外科)</t>
    <rPh sb="0" eb="3">
      <t>シンサツシツ</t>
    </rPh>
    <rPh sb="6" eb="8">
      <t>ゲカ</t>
    </rPh>
    <phoneticPr fontId="1"/>
  </si>
  <si>
    <t>診察室13(外科)</t>
    <rPh sb="0" eb="3">
      <t>シンサツシツ</t>
    </rPh>
    <rPh sb="6" eb="8">
      <t>ゲカ</t>
    </rPh>
    <phoneticPr fontId="1"/>
  </si>
  <si>
    <t>受付2</t>
    <rPh sb="0" eb="2">
      <t>ウケツケ</t>
    </rPh>
    <phoneticPr fontId="1"/>
  </si>
  <si>
    <t>診察室14(内科8)</t>
    <rPh sb="0" eb="3">
      <t>シンサツシツ</t>
    </rPh>
    <rPh sb="6" eb="8">
      <t>ナイカ</t>
    </rPh>
    <phoneticPr fontId="1"/>
  </si>
  <si>
    <t>診察室15(内科9)</t>
    <rPh sb="0" eb="3">
      <t>シンサツシツ</t>
    </rPh>
    <rPh sb="6" eb="8">
      <t>ナイカ</t>
    </rPh>
    <phoneticPr fontId="1"/>
  </si>
  <si>
    <t>カンファレンス室</t>
    <rPh sb="7" eb="8">
      <t>シツ</t>
    </rPh>
    <phoneticPr fontId="1"/>
  </si>
  <si>
    <t>処置室(眼科)</t>
    <rPh sb="0" eb="3">
      <t>ショチシツ</t>
    </rPh>
    <rPh sb="4" eb="6">
      <t>ガンカ</t>
    </rPh>
    <phoneticPr fontId="1"/>
  </si>
  <si>
    <t>診察室16(眼科)</t>
    <rPh sb="0" eb="3">
      <t>シンサツシツ</t>
    </rPh>
    <rPh sb="6" eb="8">
      <t>ガンカ</t>
    </rPh>
    <phoneticPr fontId="1"/>
  </si>
  <si>
    <t>明室検査室(眼科)</t>
    <rPh sb="0" eb="1">
      <t>メイ</t>
    </rPh>
    <rPh sb="1" eb="2">
      <t>シツ</t>
    </rPh>
    <rPh sb="2" eb="5">
      <t>ケンサシツ</t>
    </rPh>
    <rPh sb="6" eb="8">
      <t>ガンカ</t>
    </rPh>
    <phoneticPr fontId="1"/>
  </si>
  <si>
    <t>暗室(眼科)</t>
    <rPh sb="0" eb="2">
      <t>アンシツ</t>
    </rPh>
    <rPh sb="3" eb="5">
      <t>ガンカ</t>
    </rPh>
    <phoneticPr fontId="1"/>
  </si>
  <si>
    <t>スタッフ作業室2</t>
    <rPh sb="4" eb="7">
      <t>サギョウシツ</t>
    </rPh>
    <phoneticPr fontId="1"/>
  </si>
  <si>
    <t>師長室</t>
    <rPh sb="0" eb="1">
      <t>シ</t>
    </rPh>
    <rPh sb="1" eb="2">
      <t>チョウ</t>
    </rPh>
    <rPh sb="2" eb="3">
      <t>シツ</t>
    </rPh>
    <phoneticPr fontId="1"/>
  </si>
  <si>
    <t>耳鼻科検査室</t>
    <rPh sb="0" eb="3">
      <t>ジビカ</t>
    </rPh>
    <rPh sb="3" eb="6">
      <t>ケンサシツ</t>
    </rPh>
    <phoneticPr fontId="1"/>
  </si>
  <si>
    <t>聴力ユニット</t>
    <rPh sb="0" eb="2">
      <t>チョウリョク</t>
    </rPh>
    <phoneticPr fontId="1"/>
  </si>
  <si>
    <t>診察室17(耳鼻咽喉科)</t>
    <rPh sb="0" eb="3">
      <t>シンサツシツ</t>
    </rPh>
    <rPh sb="6" eb="8">
      <t>ジビ</t>
    </rPh>
    <rPh sb="8" eb="10">
      <t>インコウ</t>
    </rPh>
    <rPh sb="10" eb="11">
      <t>カ</t>
    </rPh>
    <phoneticPr fontId="1"/>
  </si>
  <si>
    <t>外来待合2</t>
    <rPh sb="0" eb="2">
      <t>ガイライ</t>
    </rPh>
    <rPh sb="2" eb="4">
      <t>マチアイ</t>
    </rPh>
    <phoneticPr fontId="1"/>
  </si>
  <si>
    <t>受付3</t>
    <rPh sb="0" eb="2">
      <t>ウケツケ</t>
    </rPh>
    <phoneticPr fontId="1"/>
  </si>
  <si>
    <t>診察室18(泌尿器科)</t>
    <rPh sb="0" eb="3">
      <t>シンサツシツ</t>
    </rPh>
    <rPh sb="6" eb="10">
      <t>ヒニョウキカ</t>
    </rPh>
    <phoneticPr fontId="1"/>
  </si>
  <si>
    <t>内診室(膀胱観察)</t>
    <rPh sb="0" eb="2">
      <t>ナイシン</t>
    </rPh>
    <rPh sb="2" eb="3">
      <t>シツ</t>
    </rPh>
    <rPh sb="4" eb="6">
      <t>ボウコウ</t>
    </rPh>
    <rPh sb="6" eb="8">
      <t>カンサツ</t>
    </rPh>
    <phoneticPr fontId="1"/>
  </si>
  <si>
    <t>スタッフ作業室3</t>
    <rPh sb="4" eb="7">
      <t>サギョウシツ</t>
    </rPh>
    <phoneticPr fontId="1"/>
  </si>
  <si>
    <t>問診コーナー</t>
    <rPh sb="0" eb="2">
      <t>モンシン</t>
    </rPh>
    <phoneticPr fontId="1"/>
  </si>
  <si>
    <t>診察室20(小児科1)</t>
    <rPh sb="0" eb="3">
      <t>シンサツシツ</t>
    </rPh>
    <rPh sb="6" eb="9">
      <t>ショウニカ</t>
    </rPh>
    <phoneticPr fontId="1"/>
  </si>
  <si>
    <t>処置室(小児科)</t>
    <rPh sb="0" eb="3">
      <t>ショチシツ</t>
    </rPh>
    <rPh sb="4" eb="7">
      <t>ショウニカ</t>
    </rPh>
    <phoneticPr fontId="1"/>
  </si>
  <si>
    <t>受付(婦人)</t>
    <rPh sb="0" eb="2">
      <t>ウケツケ</t>
    </rPh>
    <rPh sb="3" eb="5">
      <t>フジン</t>
    </rPh>
    <phoneticPr fontId="1"/>
  </si>
  <si>
    <t>内診室(婦人科)</t>
    <rPh sb="0" eb="2">
      <t>ナイシン</t>
    </rPh>
    <rPh sb="2" eb="3">
      <t>シツ</t>
    </rPh>
    <rPh sb="4" eb="7">
      <t>フジンカ</t>
    </rPh>
    <phoneticPr fontId="1"/>
  </si>
  <si>
    <t>婦人科待合</t>
    <rPh sb="0" eb="3">
      <t>フジンカ</t>
    </rPh>
    <rPh sb="3" eb="5">
      <t>マチアイ</t>
    </rPh>
    <phoneticPr fontId="1"/>
  </si>
  <si>
    <t>売店バックヤード</t>
    <rPh sb="0" eb="2">
      <t>バイテン</t>
    </rPh>
    <phoneticPr fontId="1"/>
  </si>
  <si>
    <t>器材スペース</t>
    <rPh sb="0" eb="2">
      <t>キザイ</t>
    </rPh>
    <phoneticPr fontId="1"/>
  </si>
  <si>
    <t>医療安全室</t>
    <rPh sb="0" eb="2">
      <t>イリョウ</t>
    </rPh>
    <rPh sb="2" eb="4">
      <t>アンゼン</t>
    </rPh>
    <rPh sb="4" eb="5">
      <t>シツ</t>
    </rPh>
    <phoneticPr fontId="1"/>
  </si>
  <si>
    <t>数量確認</t>
    <rPh sb="0" eb="2">
      <t>スウリョウ</t>
    </rPh>
    <rPh sb="2" eb="4">
      <t>カクニン</t>
    </rPh>
    <phoneticPr fontId="1"/>
  </si>
  <si>
    <t>受付(内視鏡)</t>
    <rPh sb="0" eb="2">
      <t>ウケツケ</t>
    </rPh>
    <rPh sb="3" eb="6">
      <t>ナイシキョウ</t>
    </rPh>
    <phoneticPr fontId="1"/>
  </si>
  <si>
    <t>内視鏡</t>
    <rPh sb="0" eb="3">
      <t>ナイシキョウ</t>
    </rPh>
    <phoneticPr fontId="1"/>
  </si>
  <si>
    <t>説明室</t>
    <rPh sb="0" eb="2">
      <t>セツメイ</t>
    </rPh>
    <rPh sb="2" eb="3">
      <t>シツ</t>
    </rPh>
    <phoneticPr fontId="1"/>
  </si>
  <si>
    <t>内視鏡検査室1</t>
    <rPh sb="0" eb="3">
      <t>ナイシキョウ</t>
    </rPh>
    <rPh sb="3" eb="5">
      <t>ケンサ</t>
    </rPh>
    <rPh sb="5" eb="6">
      <t>シツ</t>
    </rPh>
    <phoneticPr fontId="1"/>
  </si>
  <si>
    <t>内視鏡検査室2</t>
    <rPh sb="0" eb="3">
      <t>ナイシキョウ</t>
    </rPh>
    <rPh sb="3" eb="5">
      <t>ケンサ</t>
    </rPh>
    <rPh sb="5" eb="6">
      <t>シツ</t>
    </rPh>
    <phoneticPr fontId="1"/>
  </si>
  <si>
    <t>洗浄室</t>
    <rPh sb="0" eb="2">
      <t>センジョウ</t>
    </rPh>
    <rPh sb="2" eb="3">
      <t>シツ</t>
    </rPh>
    <phoneticPr fontId="1"/>
  </si>
  <si>
    <t>エコー室2</t>
    <rPh sb="3" eb="4">
      <t>シツ</t>
    </rPh>
    <phoneticPr fontId="1"/>
  </si>
  <si>
    <t>検査</t>
    <rPh sb="0" eb="2">
      <t>ケンサ</t>
    </rPh>
    <phoneticPr fontId="1"/>
  </si>
  <si>
    <t>検査室(ABI室等)</t>
    <rPh sb="0" eb="3">
      <t>ケンサシツ</t>
    </rPh>
    <rPh sb="7" eb="8">
      <t>シツ</t>
    </rPh>
    <rPh sb="8" eb="9">
      <t>トウ</t>
    </rPh>
    <phoneticPr fontId="1"/>
  </si>
  <si>
    <t>肺機能検査室</t>
    <rPh sb="0" eb="3">
      <t>ハイキノウ</t>
    </rPh>
    <rPh sb="3" eb="6">
      <t>ケンサシツ</t>
    </rPh>
    <phoneticPr fontId="1"/>
  </si>
  <si>
    <t>心電図室</t>
    <rPh sb="0" eb="3">
      <t>シンデンズ</t>
    </rPh>
    <rPh sb="3" eb="4">
      <t>シツ</t>
    </rPh>
    <phoneticPr fontId="1"/>
  </si>
  <si>
    <t>検査待合</t>
    <rPh sb="0" eb="2">
      <t>ケンサ</t>
    </rPh>
    <rPh sb="2" eb="4">
      <t>マチアイ</t>
    </rPh>
    <phoneticPr fontId="1"/>
  </si>
  <si>
    <t>受付(検査)</t>
    <rPh sb="0" eb="2">
      <t>ウケツケ</t>
    </rPh>
    <rPh sb="3" eb="5">
      <t>ケンサ</t>
    </rPh>
    <phoneticPr fontId="1"/>
  </si>
  <si>
    <t>(受付奥通路)</t>
    <rPh sb="1" eb="3">
      <t>ウケツケ</t>
    </rPh>
    <rPh sb="3" eb="4">
      <t>オク</t>
    </rPh>
    <rPh sb="4" eb="6">
      <t>ツウロ</t>
    </rPh>
    <phoneticPr fontId="1"/>
  </si>
  <si>
    <t>操作室(脳波筋電図)</t>
    <rPh sb="0" eb="2">
      <t>ソウサ</t>
    </rPh>
    <rPh sb="2" eb="3">
      <t>シツ</t>
    </rPh>
    <rPh sb="4" eb="6">
      <t>ノウハ</t>
    </rPh>
    <rPh sb="6" eb="8">
      <t>キンデン</t>
    </rPh>
    <rPh sb="8" eb="9">
      <t>ズ</t>
    </rPh>
    <phoneticPr fontId="1"/>
  </si>
  <si>
    <t>脳波筋電図室</t>
    <rPh sb="0" eb="2">
      <t>ノウハ</t>
    </rPh>
    <rPh sb="2" eb="4">
      <t>キンデン</t>
    </rPh>
    <rPh sb="4" eb="5">
      <t>ズ</t>
    </rPh>
    <rPh sb="5" eb="6">
      <t>シツ</t>
    </rPh>
    <phoneticPr fontId="1"/>
  </si>
  <si>
    <t>スタッフ作業室(検査)</t>
    <rPh sb="4" eb="7">
      <t>サギョウシツ</t>
    </rPh>
    <rPh sb="8" eb="10">
      <t>ケンサ</t>
    </rPh>
    <phoneticPr fontId="1"/>
  </si>
  <si>
    <t>検体検査室</t>
    <rPh sb="0" eb="2">
      <t>ケンタイ</t>
    </rPh>
    <rPh sb="2" eb="4">
      <t>ケンサ</t>
    </rPh>
    <rPh sb="4" eb="5">
      <t>シツ</t>
    </rPh>
    <phoneticPr fontId="1"/>
  </si>
  <si>
    <t>管理</t>
    <rPh sb="0" eb="2">
      <t>カンリ</t>
    </rPh>
    <phoneticPr fontId="1"/>
  </si>
  <si>
    <t>前室</t>
    <rPh sb="0" eb="2">
      <t>ゼンシツ</t>
    </rPh>
    <phoneticPr fontId="1"/>
  </si>
  <si>
    <t>救急</t>
    <rPh sb="0" eb="2">
      <t>キュウキュウ</t>
    </rPh>
    <phoneticPr fontId="1"/>
  </si>
  <si>
    <t>感染処置室</t>
    <rPh sb="0" eb="2">
      <t>カンセン</t>
    </rPh>
    <rPh sb="2" eb="5">
      <t>ショチシツ</t>
    </rPh>
    <phoneticPr fontId="1"/>
  </si>
  <si>
    <t>インターホン?</t>
    <phoneticPr fontId="1"/>
  </si>
  <si>
    <t>処置室(救急)</t>
    <rPh sb="0" eb="3">
      <t>ショチシツ</t>
    </rPh>
    <rPh sb="4" eb="6">
      <t>キュウキュウ</t>
    </rPh>
    <phoneticPr fontId="1"/>
  </si>
  <si>
    <t>細菌検査室</t>
    <rPh sb="0" eb="2">
      <t>サイキン</t>
    </rPh>
    <rPh sb="2" eb="5">
      <t>ケンサシツ</t>
    </rPh>
    <phoneticPr fontId="1"/>
  </si>
  <si>
    <t>診察室(救急)</t>
    <rPh sb="0" eb="3">
      <t>シンサツシツ</t>
    </rPh>
    <rPh sb="4" eb="6">
      <t>キュウキュウ</t>
    </rPh>
    <phoneticPr fontId="1"/>
  </si>
  <si>
    <t>初療室</t>
    <rPh sb="0" eb="2">
      <t>ショリョウ</t>
    </rPh>
    <rPh sb="2" eb="3">
      <t>シツ</t>
    </rPh>
    <phoneticPr fontId="1"/>
  </si>
  <si>
    <t>スタッフ作業室(救急・化療)</t>
    <rPh sb="4" eb="7">
      <t>サギョウシツ</t>
    </rPh>
    <rPh sb="8" eb="10">
      <t>キュウキュウ</t>
    </rPh>
    <rPh sb="11" eb="13">
      <t>カリョウ</t>
    </rPh>
    <phoneticPr fontId="1"/>
  </si>
  <si>
    <t>点滴室</t>
    <rPh sb="0" eb="2">
      <t>テンテキ</t>
    </rPh>
    <rPh sb="2" eb="3">
      <t>シツ</t>
    </rPh>
    <phoneticPr fontId="1"/>
  </si>
  <si>
    <t>化学療法室</t>
    <rPh sb="0" eb="2">
      <t>カガク</t>
    </rPh>
    <rPh sb="2" eb="4">
      <t>リョウホウ</t>
    </rPh>
    <rPh sb="4" eb="5">
      <t>シツ</t>
    </rPh>
    <phoneticPr fontId="1"/>
  </si>
  <si>
    <t>準備コーナー</t>
    <rPh sb="0" eb="2">
      <t>ジュンビ</t>
    </rPh>
    <phoneticPr fontId="1"/>
  </si>
  <si>
    <t>化学療法</t>
    <rPh sb="0" eb="2">
      <t>カガク</t>
    </rPh>
    <rPh sb="2" eb="4">
      <t>リョウホウ</t>
    </rPh>
    <phoneticPr fontId="1"/>
  </si>
  <si>
    <t>多目的室</t>
    <rPh sb="0" eb="3">
      <t>タモクテキ</t>
    </rPh>
    <rPh sb="3" eb="4">
      <t>シツ</t>
    </rPh>
    <phoneticPr fontId="1"/>
  </si>
  <si>
    <t>当直室1</t>
    <rPh sb="0" eb="2">
      <t>トウチョク</t>
    </rPh>
    <rPh sb="2" eb="3">
      <t>シツ</t>
    </rPh>
    <phoneticPr fontId="1"/>
  </si>
  <si>
    <t>当直室2</t>
    <rPh sb="0" eb="2">
      <t>トウチョク</t>
    </rPh>
    <rPh sb="2" eb="3">
      <t>シツ</t>
    </rPh>
    <phoneticPr fontId="1"/>
  </si>
  <si>
    <t>事務室(厨房)</t>
    <rPh sb="0" eb="3">
      <t>ジムシツ</t>
    </rPh>
    <rPh sb="4" eb="6">
      <t>チュウボウ</t>
    </rPh>
    <phoneticPr fontId="1"/>
  </si>
  <si>
    <t>栄養</t>
    <rPh sb="0" eb="2">
      <t>エイヨウ</t>
    </rPh>
    <phoneticPr fontId="1"/>
  </si>
  <si>
    <t>洗浄・下膳室</t>
    <rPh sb="0" eb="2">
      <t>センジョウ</t>
    </rPh>
    <rPh sb="3" eb="5">
      <t>ゲゼン</t>
    </rPh>
    <rPh sb="5" eb="6">
      <t>シツ</t>
    </rPh>
    <phoneticPr fontId="1"/>
  </si>
  <si>
    <t>食品庫</t>
    <rPh sb="0" eb="3">
      <t>ショクヒンコ</t>
    </rPh>
    <phoneticPr fontId="1"/>
  </si>
  <si>
    <t>検収室</t>
    <rPh sb="0" eb="2">
      <t>ケンシュウ</t>
    </rPh>
    <rPh sb="2" eb="3">
      <t>シツ</t>
    </rPh>
    <phoneticPr fontId="1"/>
  </si>
  <si>
    <t>冷蔵庫</t>
    <rPh sb="0" eb="3">
      <t>レイゾウコ</t>
    </rPh>
    <phoneticPr fontId="1"/>
  </si>
  <si>
    <t>冷凍庫</t>
    <rPh sb="0" eb="3">
      <t>レイトウコ</t>
    </rPh>
    <phoneticPr fontId="1"/>
  </si>
  <si>
    <t>下処理室</t>
    <rPh sb="0" eb="1">
      <t>シタ</t>
    </rPh>
    <rPh sb="1" eb="3">
      <t>ショリ</t>
    </rPh>
    <rPh sb="3" eb="4">
      <t>シツ</t>
    </rPh>
    <phoneticPr fontId="1"/>
  </si>
  <si>
    <t>カートプール室</t>
    <rPh sb="6" eb="7">
      <t>シツ</t>
    </rPh>
    <phoneticPr fontId="1"/>
  </si>
  <si>
    <t>調理室</t>
    <rPh sb="0" eb="2">
      <t>チョウリ</t>
    </rPh>
    <rPh sb="2" eb="3">
      <t>シツ</t>
    </rPh>
    <phoneticPr fontId="1"/>
  </si>
  <si>
    <t>倉庫</t>
    <rPh sb="0" eb="2">
      <t>ソウコ</t>
    </rPh>
    <phoneticPr fontId="1"/>
  </si>
  <si>
    <t>休憩室</t>
    <rPh sb="0" eb="3">
      <t>キュウケイシツ</t>
    </rPh>
    <phoneticPr fontId="1"/>
  </si>
  <si>
    <t>調剤室</t>
    <rPh sb="0" eb="2">
      <t>チョウザイ</t>
    </rPh>
    <rPh sb="2" eb="3">
      <t>シツ</t>
    </rPh>
    <phoneticPr fontId="1"/>
  </si>
  <si>
    <t>薬剤</t>
    <rPh sb="0" eb="2">
      <t>ヤクザイ</t>
    </rPh>
    <phoneticPr fontId="1"/>
  </si>
  <si>
    <t>薬務室</t>
    <rPh sb="0" eb="1">
      <t>クスリ</t>
    </rPh>
    <rPh sb="2" eb="3">
      <t>シツ</t>
    </rPh>
    <phoneticPr fontId="1"/>
  </si>
  <si>
    <t>DI室</t>
    <rPh sb="2" eb="3">
      <t>シツ</t>
    </rPh>
    <phoneticPr fontId="1"/>
  </si>
  <si>
    <t>スタッフラウンジ</t>
    <phoneticPr fontId="1"/>
  </si>
  <si>
    <t>SPD室</t>
    <rPh sb="3" eb="4">
      <t>シツ</t>
    </rPh>
    <phoneticPr fontId="1"/>
  </si>
  <si>
    <t>診察室21(小児科2)</t>
    <rPh sb="0" eb="3">
      <t>シンサツシツ</t>
    </rPh>
    <rPh sb="6" eb="9">
      <t>ショウニカ</t>
    </rPh>
    <phoneticPr fontId="1"/>
  </si>
  <si>
    <t>小児科待合</t>
    <rPh sb="0" eb="3">
      <t>ショウニカ</t>
    </rPh>
    <rPh sb="3" eb="5">
      <t>マチアイ</t>
    </rPh>
    <phoneticPr fontId="1"/>
  </si>
  <si>
    <t>面談室</t>
    <rPh sb="0" eb="2">
      <t>メンダン</t>
    </rPh>
    <rPh sb="2" eb="3">
      <t>シツ</t>
    </rPh>
    <phoneticPr fontId="1"/>
  </si>
  <si>
    <t>在宅</t>
    <rPh sb="0" eb="2">
      <t>ザイタク</t>
    </rPh>
    <phoneticPr fontId="1"/>
  </si>
  <si>
    <t>在宅医療室</t>
    <rPh sb="0" eb="2">
      <t>ザイタク</t>
    </rPh>
    <rPh sb="2" eb="4">
      <t>イリョウ</t>
    </rPh>
    <rPh sb="4" eb="5">
      <t>シツ</t>
    </rPh>
    <phoneticPr fontId="1"/>
  </si>
  <si>
    <t>別棟</t>
    <rPh sb="0" eb="2">
      <t>ベツムネ</t>
    </rPh>
    <phoneticPr fontId="1"/>
  </si>
  <si>
    <t>洗濯・乾燥室</t>
    <rPh sb="0" eb="2">
      <t>センタク</t>
    </rPh>
    <rPh sb="3" eb="5">
      <t>カンソウ</t>
    </rPh>
    <rPh sb="5" eb="6">
      <t>シツ</t>
    </rPh>
    <phoneticPr fontId="1"/>
  </si>
  <si>
    <t>委託休憩室</t>
    <rPh sb="0" eb="2">
      <t>イタク</t>
    </rPh>
    <rPh sb="2" eb="4">
      <t>キュウケイ</t>
    </rPh>
    <rPh sb="4" eb="5">
      <t>シツ</t>
    </rPh>
    <phoneticPr fontId="1"/>
  </si>
  <si>
    <t>2F</t>
    <phoneticPr fontId="1"/>
  </si>
  <si>
    <t>1床室-201</t>
    <rPh sb="1" eb="2">
      <t>ショウ</t>
    </rPh>
    <rPh sb="2" eb="3">
      <t>シツ</t>
    </rPh>
    <phoneticPr fontId="1"/>
  </si>
  <si>
    <t>1床室-202</t>
    <rPh sb="1" eb="2">
      <t>ショウ</t>
    </rPh>
    <rPh sb="2" eb="3">
      <t>シツ</t>
    </rPh>
    <phoneticPr fontId="1"/>
  </si>
  <si>
    <t>1床室-203</t>
    <rPh sb="1" eb="2">
      <t>ショウ</t>
    </rPh>
    <rPh sb="2" eb="3">
      <t>シツ</t>
    </rPh>
    <phoneticPr fontId="1"/>
  </si>
  <si>
    <t>1床室-205</t>
    <rPh sb="1" eb="2">
      <t>ショウ</t>
    </rPh>
    <rPh sb="2" eb="3">
      <t>シツ</t>
    </rPh>
    <phoneticPr fontId="1"/>
  </si>
  <si>
    <t>1床室-206</t>
    <rPh sb="1" eb="2">
      <t>ショウ</t>
    </rPh>
    <rPh sb="2" eb="3">
      <t>シツ</t>
    </rPh>
    <phoneticPr fontId="1"/>
  </si>
  <si>
    <t>病棟</t>
    <rPh sb="0" eb="2">
      <t>ビョウトウ</t>
    </rPh>
    <phoneticPr fontId="1"/>
  </si>
  <si>
    <t>4床室-207</t>
    <rPh sb="1" eb="2">
      <t>ショウ</t>
    </rPh>
    <rPh sb="2" eb="3">
      <t>シツ</t>
    </rPh>
    <phoneticPr fontId="1"/>
  </si>
  <si>
    <t>1床室-208</t>
    <rPh sb="1" eb="2">
      <t>ショウ</t>
    </rPh>
    <rPh sb="2" eb="3">
      <t>シツ</t>
    </rPh>
    <phoneticPr fontId="1"/>
  </si>
  <si>
    <t>1床室-210</t>
    <rPh sb="1" eb="2">
      <t>ショウ</t>
    </rPh>
    <rPh sb="2" eb="3">
      <t>シツ</t>
    </rPh>
    <phoneticPr fontId="1"/>
  </si>
  <si>
    <t>1床室-211</t>
    <rPh sb="1" eb="2">
      <t>ショウ</t>
    </rPh>
    <rPh sb="2" eb="3">
      <t>シツ</t>
    </rPh>
    <phoneticPr fontId="1"/>
  </si>
  <si>
    <t>1床室-212</t>
    <rPh sb="1" eb="2">
      <t>ショウ</t>
    </rPh>
    <rPh sb="2" eb="3">
      <t>シツ</t>
    </rPh>
    <phoneticPr fontId="1"/>
  </si>
  <si>
    <t>1床室-213</t>
    <rPh sb="1" eb="2">
      <t>ショウ</t>
    </rPh>
    <rPh sb="2" eb="3">
      <t>シツ</t>
    </rPh>
    <phoneticPr fontId="1"/>
  </si>
  <si>
    <t>1床室-215</t>
    <rPh sb="1" eb="2">
      <t>ショウ</t>
    </rPh>
    <rPh sb="2" eb="3">
      <t>シツ</t>
    </rPh>
    <phoneticPr fontId="1"/>
  </si>
  <si>
    <t>4床室-216</t>
    <rPh sb="1" eb="3">
      <t>ショウシツ</t>
    </rPh>
    <phoneticPr fontId="1"/>
  </si>
  <si>
    <t>4床室-217</t>
    <rPh sb="1" eb="3">
      <t>ショウシツ</t>
    </rPh>
    <phoneticPr fontId="1"/>
  </si>
  <si>
    <t>4床室-218</t>
    <rPh sb="1" eb="3">
      <t>ショウシツ</t>
    </rPh>
    <phoneticPr fontId="1"/>
  </si>
  <si>
    <t>1床室-220</t>
    <rPh sb="1" eb="2">
      <t>ショウ</t>
    </rPh>
    <rPh sb="2" eb="3">
      <t>シツ</t>
    </rPh>
    <phoneticPr fontId="1"/>
  </si>
  <si>
    <t>1床室-221</t>
    <rPh sb="1" eb="2">
      <t>ショウ</t>
    </rPh>
    <rPh sb="2" eb="3">
      <t>シツ</t>
    </rPh>
    <phoneticPr fontId="1"/>
  </si>
  <si>
    <t>1床室-222</t>
    <rPh sb="1" eb="2">
      <t>ショウ</t>
    </rPh>
    <rPh sb="2" eb="3">
      <t>シツ</t>
    </rPh>
    <phoneticPr fontId="1"/>
  </si>
  <si>
    <t>1床室-223</t>
    <rPh sb="1" eb="2">
      <t>ショウ</t>
    </rPh>
    <rPh sb="2" eb="3">
      <t>シツ</t>
    </rPh>
    <phoneticPr fontId="1"/>
  </si>
  <si>
    <t>1床室-225</t>
    <rPh sb="1" eb="2">
      <t>ショウ</t>
    </rPh>
    <rPh sb="2" eb="3">
      <t>シツ</t>
    </rPh>
    <phoneticPr fontId="1"/>
  </si>
  <si>
    <t>1床室-226</t>
    <rPh sb="1" eb="2">
      <t>ショウ</t>
    </rPh>
    <rPh sb="2" eb="3">
      <t>シツ</t>
    </rPh>
    <phoneticPr fontId="1"/>
  </si>
  <si>
    <t>4床室-227</t>
    <rPh sb="1" eb="3">
      <t>ショウシツ</t>
    </rPh>
    <phoneticPr fontId="1"/>
  </si>
  <si>
    <t>1床室-228</t>
    <rPh sb="1" eb="2">
      <t>ショウ</t>
    </rPh>
    <rPh sb="2" eb="3">
      <t>シツ</t>
    </rPh>
    <phoneticPr fontId="1"/>
  </si>
  <si>
    <t>1床室-230</t>
    <rPh sb="1" eb="2">
      <t>ショウ</t>
    </rPh>
    <rPh sb="2" eb="3">
      <t>シツ</t>
    </rPh>
    <phoneticPr fontId="1"/>
  </si>
  <si>
    <t>1床室-231</t>
    <rPh sb="1" eb="2">
      <t>ショウ</t>
    </rPh>
    <rPh sb="2" eb="3">
      <t>シツ</t>
    </rPh>
    <phoneticPr fontId="1"/>
  </si>
  <si>
    <t>1床室-232</t>
    <rPh sb="1" eb="2">
      <t>ショウ</t>
    </rPh>
    <rPh sb="2" eb="3">
      <t>シツ</t>
    </rPh>
    <phoneticPr fontId="1"/>
  </si>
  <si>
    <t>1床室-233</t>
    <rPh sb="1" eb="2">
      <t>ショウ</t>
    </rPh>
    <rPh sb="2" eb="3">
      <t>シツ</t>
    </rPh>
    <phoneticPr fontId="1"/>
  </si>
  <si>
    <t>2床室-235</t>
    <rPh sb="1" eb="2">
      <t>ショウ</t>
    </rPh>
    <rPh sb="2" eb="3">
      <t>シツ</t>
    </rPh>
    <phoneticPr fontId="1"/>
  </si>
  <si>
    <t>4床室-236(重症)</t>
    <rPh sb="1" eb="2">
      <t>ショウ</t>
    </rPh>
    <rPh sb="2" eb="3">
      <t>シツ</t>
    </rPh>
    <rPh sb="8" eb="10">
      <t>ジュウショウ</t>
    </rPh>
    <phoneticPr fontId="1"/>
  </si>
  <si>
    <t>スタッフステーション</t>
    <phoneticPr fontId="1"/>
  </si>
  <si>
    <t>準備室(栄養)</t>
    <rPh sb="0" eb="3">
      <t>ジュンビシツ</t>
    </rPh>
    <rPh sb="4" eb="6">
      <t>エイヨウ</t>
    </rPh>
    <phoneticPr fontId="1"/>
  </si>
  <si>
    <t>準備室(薬剤)</t>
    <rPh sb="0" eb="3">
      <t>ジュンビシツ</t>
    </rPh>
    <rPh sb="4" eb="6">
      <t>ヤクザイ</t>
    </rPh>
    <phoneticPr fontId="1"/>
  </si>
  <si>
    <t>デイコーナー</t>
    <phoneticPr fontId="1"/>
  </si>
  <si>
    <t>処置室</t>
    <rPh sb="0" eb="3">
      <t>ショチシツ</t>
    </rPh>
    <phoneticPr fontId="1"/>
  </si>
  <si>
    <t>電話コーナー</t>
    <rPh sb="0" eb="2">
      <t>デンワ</t>
    </rPh>
    <phoneticPr fontId="1"/>
  </si>
  <si>
    <t>説明室(手術)</t>
    <rPh sb="0" eb="2">
      <t>セツメイ</t>
    </rPh>
    <rPh sb="2" eb="3">
      <t>シツ</t>
    </rPh>
    <rPh sb="4" eb="6">
      <t>シュジュツ</t>
    </rPh>
    <phoneticPr fontId="1"/>
  </si>
  <si>
    <t>手術</t>
    <rPh sb="0" eb="2">
      <t>シュジュツ</t>
    </rPh>
    <phoneticPr fontId="1"/>
  </si>
  <si>
    <t>麻酔医室</t>
    <rPh sb="0" eb="3">
      <t>マスイイ</t>
    </rPh>
    <rPh sb="3" eb="4">
      <t>シツ</t>
    </rPh>
    <phoneticPr fontId="1"/>
  </si>
  <si>
    <t>OP1</t>
    <phoneticPr fontId="1"/>
  </si>
  <si>
    <t>OP2</t>
    <phoneticPr fontId="1"/>
  </si>
  <si>
    <t>OP3</t>
    <phoneticPr fontId="1"/>
  </si>
  <si>
    <t>標本撮影室</t>
    <rPh sb="0" eb="2">
      <t>ヒョウホン</t>
    </rPh>
    <rPh sb="2" eb="4">
      <t>サツエイ</t>
    </rPh>
    <rPh sb="4" eb="5">
      <t>シツ</t>
    </rPh>
    <phoneticPr fontId="1"/>
  </si>
  <si>
    <t>器材コーナー</t>
    <rPh sb="0" eb="2">
      <t>キザイ</t>
    </rPh>
    <phoneticPr fontId="1"/>
  </si>
  <si>
    <t>前室1</t>
    <rPh sb="0" eb="2">
      <t>ゼンシツ</t>
    </rPh>
    <phoneticPr fontId="1"/>
  </si>
  <si>
    <t>組立室</t>
    <rPh sb="0" eb="2">
      <t>クミタテ</t>
    </rPh>
    <rPh sb="2" eb="3">
      <t>シツ</t>
    </rPh>
    <phoneticPr fontId="1"/>
  </si>
  <si>
    <t>既滅菌保管庫</t>
    <rPh sb="0" eb="1">
      <t>キ</t>
    </rPh>
    <rPh sb="1" eb="3">
      <t>メッキン</t>
    </rPh>
    <rPh sb="3" eb="6">
      <t>ホカンコ</t>
    </rPh>
    <phoneticPr fontId="1"/>
  </si>
  <si>
    <t>インプラント室</t>
    <rPh sb="6" eb="7">
      <t>シツ</t>
    </rPh>
    <phoneticPr fontId="1"/>
  </si>
  <si>
    <t>オートクレーブ室</t>
    <rPh sb="7" eb="8">
      <t>シツ</t>
    </rPh>
    <phoneticPr fontId="1"/>
  </si>
  <si>
    <t>中央材料</t>
    <rPh sb="0" eb="2">
      <t>チュウオウ</t>
    </rPh>
    <rPh sb="2" eb="4">
      <t>ザイリョウ</t>
    </rPh>
    <phoneticPr fontId="1"/>
  </si>
  <si>
    <t>大会議室</t>
    <rPh sb="0" eb="4">
      <t>ダイカイギシツ</t>
    </rPh>
    <phoneticPr fontId="1"/>
  </si>
  <si>
    <t>サーバー室</t>
    <rPh sb="4" eb="5">
      <t>シツ</t>
    </rPh>
    <phoneticPr fontId="1"/>
  </si>
  <si>
    <t>ME室</t>
    <rPh sb="2" eb="3">
      <t>シツ</t>
    </rPh>
    <phoneticPr fontId="1"/>
  </si>
  <si>
    <t>臨床工学</t>
    <rPh sb="0" eb="2">
      <t>リンショウ</t>
    </rPh>
    <rPh sb="2" eb="4">
      <t>コウガク</t>
    </rPh>
    <phoneticPr fontId="1"/>
  </si>
  <si>
    <t>スタッフ廊下</t>
    <rPh sb="4" eb="6">
      <t>ロウカ</t>
    </rPh>
    <phoneticPr fontId="1"/>
  </si>
  <si>
    <t>管理者室</t>
    <rPh sb="0" eb="3">
      <t>カンリシャ</t>
    </rPh>
    <rPh sb="3" eb="4">
      <t>シツ</t>
    </rPh>
    <phoneticPr fontId="1"/>
  </si>
  <si>
    <t>院長室</t>
    <rPh sb="0" eb="2">
      <t>インチョウ</t>
    </rPh>
    <rPh sb="2" eb="3">
      <t>シツ</t>
    </rPh>
    <phoneticPr fontId="1"/>
  </si>
  <si>
    <t>副院長室1</t>
    <rPh sb="0" eb="3">
      <t>フクインチョウ</t>
    </rPh>
    <rPh sb="3" eb="4">
      <t>シツ</t>
    </rPh>
    <phoneticPr fontId="1"/>
  </si>
  <si>
    <t>副院長室2</t>
    <rPh sb="0" eb="3">
      <t>フクインチョウ</t>
    </rPh>
    <rPh sb="3" eb="4">
      <t>シツ</t>
    </rPh>
    <phoneticPr fontId="1"/>
  </si>
  <si>
    <t>看護部長室</t>
    <rPh sb="0" eb="2">
      <t>カンゴ</t>
    </rPh>
    <rPh sb="2" eb="4">
      <t>ブチョウ</t>
    </rPh>
    <rPh sb="4" eb="5">
      <t>シツ</t>
    </rPh>
    <phoneticPr fontId="1"/>
  </si>
  <si>
    <t>看護部室</t>
    <rPh sb="0" eb="2">
      <t>カンゴ</t>
    </rPh>
    <rPh sb="2" eb="3">
      <t>ブ</t>
    </rPh>
    <rPh sb="3" eb="4">
      <t>シツ</t>
    </rPh>
    <phoneticPr fontId="1"/>
  </si>
  <si>
    <t>リハビリ室</t>
    <rPh sb="4" eb="5">
      <t>シツ</t>
    </rPh>
    <phoneticPr fontId="1"/>
  </si>
  <si>
    <t>リハビリ</t>
    <phoneticPr fontId="1"/>
  </si>
  <si>
    <t>ADL室</t>
    <rPh sb="3" eb="4">
      <t>シツ</t>
    </rPh>
    <phoneticPr fontId="1"/>
  </si>
  <si>
    <t>カンファレンス室(主治医室)</t>
    <rPh sb="7" eb="8">
      <t>シツ</t>
    </rPh>
    <rPh sb="9" eb="12">
      <t>シュジイ</t>
    </rPh>
    <rPh sb="12" eb="13">
      <t>シツ</t>
    </rPh>
    <phoneticPr fontId="1"/>
  </si>
  <si>
    <t>スタッフ室</t>
    <rPh sb="4" eb="5">
      <t>シツ</t>
    </rPh>
    <phoneticPr fontId="1"/>
  </si>
  <si>
    <t>透析室</t>
    <rPh sb="0" eb="2">
      <t>トウセキ</t>
    </rPh>
    <rPh sb="2" eb="3">
      <t>シツ</t>
    </rPh>
    <phoneticPr fontId="1"/>
  </si>
  <si>
    <t>透析</t>
    <rPh sb="0" eb="2">
      <t>トウセキ</t>
    </rPh>
    <phoneticPr fontId="1"/>
  </si>
  <si>
    <t>個室1</t>
    <rPh sb="0" eb="2">
      <t>コシツ</t>
    </rPh>
    <phoneticPr fontId="1"/>
  </si>
  <si>
    <t>個室2</t>
    <rPh sb="0" eb="2">
      <t>コシツ</t>
    </rPh>
    <phoneticPr fontId="1"/>
  </si>
  <si>
    <t>透析機械室</t>
    <rPh sb="0" eb="2">
      <t>トウセキ</t>
    </rPh>
    <rPh sb="2" eb="4">
      <t>キカイ</t>
    </rPh>
    <rPh sb="4" eb="5">
      <t>シツ</t>
    </rPh>
    <phoneticPr fontId="1"/>
  </si>
  <si>
    <t>医局</t>
    <rPh sb="0" eb="2">
      <t>イキョク</t>
    </rPh>
    <phoneticPr fontId="1"/>
  </si>
  <si>
    <t>3F</t>
    <phoneticPr fontId="1"/>
  </si>
  <si>
    <t>1床室-301</t>
    <rPh sb="1" eb="2">
      <t>ショウ</t>
    </rPh>
    <rPh sb="2" eb="3">
      <t>シツ</t>
    </rPh>
    <phoneticPr fontId="1"/>
  </si>
  <si>
    <t>1床室-302</t>
    <rPh sb="1" eb="2">
      <t>ショウ</t>
    </rPh>
    <rPh sb="2" eb="3">
      <t>シツ</t>
    </rPh>
    <phoneticPr fontId="1"/>
  </si>
  <si>
    <t>1床室-303</t>
    <rPh sb="1" eb="2">
      <t>ショウ</t>
    </rPh>
    <rPh sb="2" eb="3">
      <t>シツ</t>
    </rPh>
    <phoneticPr fontId="1"/>
  </si>
  <si>
    <t>1床室-305</t>
    <rPh sb="1" eb="2">
      <t>ショウ</t>
    </rPh>
    <rPh sb="2" eb="3">
      <t>シツ</t>
    </rPh>
    <phoneticPr fontId="1"/>
  </si>
  <si>
    <t>1床室-306</t>
    <rPh sb="1" eb="2">
      <t>ショウ</t>
    </rPh>
    <rPh sb="2" eb="3">
      <t>シツ</t>
    </rPh>
    <phoneticPr fontId="1"/>
  </si>
  <si>
    <t>4床室-307</t>
    <rPh sb="1" eb="2">
      <t>ショウ</t>
    </rPh>
    <rPh sb="2" eb="3">
      <t>シツ</t>
    </rPh>
    <phoneticPr fontId="1"/>
  </si>
  <si>
    <t>1床室-308</t>
    <rPh sb="1" eb="2">
      <t>ショウ</t>
    </rPh>
    <rPh sb="2" eb="3">
      <t>シツ</t>
    </rPh>
    <phoneticPr fontId="1"/>
  </si>
  <si>
    <t>特1床室-310</t>
    <rPh sb="0" eb="1">
      <t>トク</t>
    </rPh>
    <rPh sb="2" eb="3">
      <t>ショウ</t>
    </rPh>
    <rPh sb="3" eb="4">
      <t>シツ</t>
    </rPh>
    <phoneticPr fontId="1"/>
  </si>
  <si>
    <t>1床室-311</t>
    <rPh sb="1" eb="2">
      <t>ショウ</t>
    </rPh>
    <rPh sb="2" eb="3">
      <t>シツ</t>
    </rPh>
    <phoneticPr fontId="1"/>
  </si>
  <si>
    <t>1床室-312</t>
    <rPh sb="1" eb="2">
      <t>ショウ</t>
    </rPh>
    <rPh sb="2" eb="3">
      <t>シツ</t>
    </rPh>
    <phoneticPr fontId="1"/>
  </si>
  <si>
    <t>1床室-313</t>
    <rPh sb="1" eb="2">
      <t>ショウ</t>
    </rPh>
    <rPh sb="2" eb="3">
      <t>シツ</t>
    </rPh>
    <phoneticPr fontId="1"/>
  </si>
  <si>
    <t>4床室-315</t>
    <rPh sb="1" eb="2">
      <t>ショウ</t>
    </rPh>
    <rPh sb="2" eb="3">
      <t>シツ</t>
    </rPh>
    <phoneticPr fontId="1"/>
  </si>
  <si>
    <t>4床室-316</t>
    <rPh sb="1" eb="2">
      <t>ショウ</t>
    </rPh>
    <rPh sb="2" eb="3">
      <t>シツ</t>
    </rPh>
    <phoneticPr fontId="1"/>
  </si>
  <si>
    <t>4床室-317</t>
    <rPh sb="1" eb="2">
      <t>ショウ</t>
    </rPh>
    <rPh sb="2" eb="3">
      <t>シツ</t>
    </rPh>
    <phoneticPr fontId="1"/>
  </si>
  <si>
    <t>1床室-321</t>
    <rPh sb="1" eb="2">
      <t>ショウ</t>
    </rPh>
    <rPh sb="2" eb="3">
      <t>シツ</t>
    </rPh>
    <phoneticPr fontId="1"/>
  </si>
  <si>
    <t>2床室-320</t>
    <rPh sb="1" eb="2">
      <t>ショウ</t>
    </rPh>
    <rPh sb="2" eb="3">
      <t>シツ</t>
    </rPh>
    <phoneticPr fontId="1"/>
  </si>
  <si>
    <t>1床室-322</t>
    <rPh sb="1" eb="2">
      <t>ショウ</t>
    </rPh>
    <rPh sb="2" eb="3">
      <t>シツ</t>
    </rPh>
    <phoneticPr fontId="1"/>
  </si>
  <si>
    <t>1床室-323</t>
    <rPh sb="1" eb="2">
      <t>ショウ</t>
    </rPh>
    <rPh sb="2" eb="3">
      <t>シツ</t>
    </rPh>
    <phoneticPr fontId="1"/>
  </si>
  <si>
    <t>1床室-325</t>
    <rPh sb="1" eb="2">
      <t>ショウ</t>
    </rPh>
    <rPh sb="2" eb="3">
      <t>シツ</t>
    </rPh>
    <phoneticPr fontId="1"/>
  </si>
  <si>
    <t>4床室-326</t>
    <rPh sb="1" eb="2">
      <t>ショウ</t>
    </rPh>
    <rPh sb="2" eb="3">
      <t>シツ</t>
    </rPh>
    <phoneticPr fontId="1"/>
  </si>
  <si>
    <t>1床室-327</t>
    <rPh sb="1" eb="2">
      <t>ショウ</t>
    </rPh>
    <rPh sb="2" eb="3">
      <t>シツ</t>
    </rPh>
    <phoneticPr fontId="1"/>
  </si>
  <si>
    <t>1床室-328</t>
    <rPh sb="1" eb="2">
      <t>ショウ</t>
    </rPh>
    <rPh sb="2" eb="3">
      <t>シツ</t>
    </rPh>
    <phoneticPr fontId="1"/>
  </si>
  <si>
    <t>1床室-330</t>
    <rPh sb="1" eb="2">
      <t>ショウ</t>
    </rPh>
    <rPh sb="2" eb="3">
      <t>シツ</t>
    </rPh>
    <phoneticPr fontId="1"/>
  </si>
  <si>
    <t>1床室-331</t>
    <rPh sb="1" eb="2">
      <t>ショウ</t>
    </rPh>
    <rPh sb="2" eb="3">
      <t>シツ</t>
    </rPh>
    <phoneticPr fontId="1"/>
  </si>
  <si>
    <t>1床室-332</t>
    <rPh sb="1" eb="2">
      <t>ショウ</t>
    </rPh>
    <rPh sb="2" eb="3">
      <t>シツ</t>
    </rPh>
    <phoneticPr fontId="1"/>
  </si>
  <si>
    <t>2床室-333</t>
    <rPh sb="1" eb="2">
      <t>ショウ</t>
    </rPh>
    <rPh sb="2" eb="3">
      <t>シツ</t>
    </rPh>
    <phoneticPr fontId="1"/>
  </si>
  <si>
    <t>1床室-335(重症)</t>
    <rPh sb="1" eb="2">
      <t>ショウ</t>
    </rPh>
    <rPh sb="2" eb="3">
      <t>シツ</t>
    </rPh>
    <rPh sb="8" eb="10">
      <t>ジュウショウ</t>
    </rPh>
    <phoneticPr fontId="1"/>
  </si>
  <si>
    <t>1床室-336(重症)</t>
    <rPh sb="1" eb="2">
      <t>ショウ</t>
    </rPh>
    <rPh sb="2" eb="3">
      <t>シツ</t>
    </rPh>
    <rPh sb="8" eb="10">
      <t>ジュウショウ</t>
    </rPh>
    <phoneticPr fontId="1"/>
  </si>
  <si>
    <t>1床室-337(重症)</t>
    <rPh sb="1" eb="2">
      <t>ショウ</t>
    </rPh>
    <rPh sb="2" eb="3">
      <t>シツ</t>
    </rPh>
    <rPh sb="8" eb="10">
      <t>ジュウショウ</t>
    </rPh>
    <phoneticPr fontId="1"/>
  </si>
  <si>
    <t>師長室</t>
    <rPh sb="0" eb="2">
      <t>シチョウ</t>
    </rPh>
    <rPh sb="2" eb="3">
      <t>シツ</t>
    </rPh>
    <phoneticPr fontId="1"/>
  </si>
  <si>
    <t>電話は公衆電話</t>
    <rPh sb="0" eb="2">
      <t>デンワ</t>
    </rPh>
    <rPh sb="3" eb="7">
      <t>コウシュウデンワ</t>
    </rPh>
    <phoneticPr fontId="1"/>
  </si>
  <si>
    <t>準備室(薬剤)</t>
    <rPh sb="0" eb="2">
      <t>ジュンビ</t>
    </rPh>
    <rPh sb="2" eb="3">
      <t>シツ</t>
    </rPh>
    <rPh sb="4" eb="6">
      <t>ヤクザイ</t>
    </rPh>
    <phoneticPr fontId="1"/>
  </si>
  <si>
    <t>準備室(栄養)</t>
    <rPh sb="0" eb="2">
      <t>ジュンビ</t>
    </rPh>
    <rPh sb="2" eb="3">
      <t>シツ</t>
    </rPh>
    <rPh sb="4" eb="6">
      <t>エイヨウ</t>
    </rPh>
    <phoneticPr fontId="1"/>
  </si>
  <si>
    <t>4床室-385</t>
    <rPh sb="1" eb="2">
      <t>ショウ</t>
    </rPh>
    <rPh sb="2" eb="3">
      <t>シツ</t>
    </rPh>
    <phoneticPr fontId="1"/>
  </si>
  <si>
    <t>1床室-383</t>
    <rPh sb="1" eb="2">
      <t>ショウ</t>
    </rPh>
    <rPh sb="2" eb="3">
      <t>シツ</t>
    </rPh>
    <phoneticPr fontId="1"/>
  </si>
  <si>
    <t>1床室-382</t>
    <rPh sb="1" eb="2">
      <t>ショウ</t>
    </rPh>
    <rPh sb="2" eb="3">
      <t>シツ</t>
    </rPh>
    <phoneticPr fontId="1"/>
  </si>
  <si>
    <t>1床室-381</t>
    <rPh sb="1" eb="3">
      <t>ショウシツ</t>
    </rPh>
    <phoneticPr fontId="1"/>
  </si>
  <si>
    <t>1床室-380</t>
    <rPh sb="1" eb="2">
      <t>ショウ</t>
    </rPh>
    <rPh sb="2" eb="3">
      <t>シツ</t>
    </rPh>
    <phoneticPr fontId="1"/>
  </si>
  <si>
    <t>1床室-378</t>
    <rPh sb="1" eb="2">
      <t>ショウ</t>
    </rPh>
    <rPh sb="2" eb="3">
      <t>シツ</t>
    </rPh>
    <phoneticPr fontId="1"/>
  </si>
  <si>
    <t>4床室-377</t>
    <rPh sb="1" eb="2">
      <t>ショウ</t>
    </rPh>
    <rPh sb="2" eb="3">
      <t>シツ</t>
    </rPh>
    <phoneticPr fontId="1"/>
  </si>
  <si>
    <t>1床室-376</t>
    <rPh sb="1" eb="2">
      <t>ショウ</t>
    </rPh>
    <rPh sb="2" eb="3">
      <t>シツ</t>
    </rPh>
    <phoneticPr fontId="1"/>
  </si>
  <si>
    <t>1床室-375</t>
    <rPh sb="1" eb="2">
      <t>ショウ</t>
    </rPh>
    <rPh sb="2" eb="3">
      <t>シツ</t>
    </rPh>
    <phoneticPr fontId="1"/>
  </si>
  <si>
    <t>1床室-373</t>
    <rPh sb="1" eb="2">
      <t>ショウ</t>
    </rPh>
    <rPh sb="2" eb="3">
      <t>シツ</t>
    </rPh>
    <phoneticPr fontId="1"/>
  </si>
  <si>
    <t>1床室-372</t>
    <rPh sb="1" eb="2">
      <t>ショウ</t>
    </rPh>
    <rPh sb="2" eb="3">
      <t>シツ</t>
    </rPh>
    <phoneticPr fontId="1"/>
  </si>
  <si>
    <t>1床室-371</t>
    <rPh sb="1" eb="2">
      <t>ショウ</t>
    </rPh>
    <rPh sb="2" eb="3">
      <t>シツ</t>
    </rPh>
    <phoneticPr fontId="1"/>
  </si>
  <si>
    <t>1床室-370</t>
    <rPh sb="1" eb="2">
      <t>ショウ</t>
    </rPh>
    <rPh sb="2" eb="3">
      <t>シツ</t>
    </rPh>
    <phoneticPr fontId="1"/>
  </si>
  <si>
    <t>4床室-368</t>
    <rPh sb="1" eb="2">
      <t>ショウ</t>
    </rPh>
    <rPh sb="2" eb="3">
      <t>シツ</t>
    </rPh>
    <phoneticPr fontId="1"/>
  </si>
  <si>
    <t>2床室-367</t>
    <rPh sb="1" eb="2">
      <t>ショウ</t>
    </rPh>
    <rPh sb="2" eb="3">
      <t>シツ</t>
    </rPh>
    <phoneticPr fontId="1"/>
  </si>
  <si>
    <t>2床室-366</t>
    <rPh sb="1" eb="2">
      <t>ショウ</t>
    </rPh>
    <rPh sb="2" eb="3">
      <t>シツ</t>
    </rPh>
    <phoneticPr fontId="1"/>
  </si>
  <si>
    <t>4床室-365</t>
    <rPh sb="1" eb="2">
      <t>ショウ</t>
    </rPh>
    <rPh sb="2" eb="3">
      <t>シツ</t>
    </rPh>
    <phoneticPr fontId="1"/>
  </si>
  <si>
    <t>1床室-363</t>
    <rPh sb="1" eb="2">
      <t>ショウ</t>
    </rPh>
    <rPh sb="2" eb="3">
      <t>シツ</t>
    </rPh>
    <phoneticPr fontId="1"/>
  </si>
  <si>
    <t>1床室-362</t>
    <rPh sb="1" eb="2">
      <t>ショウ</t>
    </rPh>
    <rPh sb="2" eb="3">
      <t>シツ</t>
    </rPh>
    <phoneticPr fontId="1"/>
  </si>
  <si>
    <t>1床室-361</t>
    <rPh sb="1" eb="2">
      <t>ショウ</t>
    </rPh>
    <rPh sb="2" eb="3">
      <t>シツ</t>
    </rPh>
    <phoneticPr fontId="1"/>
  </si>
  <si>
    <t>1床室-360</t>
    <rPh sb="1" eb="2">
      <t>ショウ</t>
    </rPh>
    <rPh sb="2" eb="3">
      <t>シツ</t>
    </rPh>
    <phoneticPr fontId="1"/>
  </si>
  <si>
    <t>1床室-358</t>
    <rPh sb="1" eb="2">
      <t>ショウ</t>
    </rPh>
    <rPh sb="2" eb="3">
      <t>シツ</t>
    </rPh>
    <phoneticPr fontId="1"/>
  </si>
  <si>
    <t>1床室-357</t>
    <rPh sb="1" eb="2">
      <t>ショウ</t>
    </rPh>
    <rPh sb="2" eb="3">
      <t>シツ</t>
    </rPh>
    <phoneticPr fontId="1"/>
  </si>
  <si>
    <t>4床室-356</t>
    <rPh sb="1" eb="2">
      <t>ショウ</t>
    </rPh>
    <rPh sb="2" eb="3">
      <t>シツ</t>
    </rPh>
    <phoneticPr fontId="1"/>
  </si>
  <si>
    <t>1床室-355</t>
    <rPh sb="1" eb="2">
      <t>ショウ</t>
    </rPh>
    <rPh sb="2" eb="3">
      <t>シツ</t>
    </rPh>
    <phoneticPr fontId="1"/>
  </si>
  <si>
    <t>1床室-353</t>
    <rPh sb="1" eb="2">
      <t>ショウ</t>
    </rPh>
    <rPh sb="2" eb="3">
      <t>シツ</t>
    </rPh>
    <phoneticPr fontId="1"/>
  </si>
  <si>
    <t>1床室-352</t>
    <rPh sb="1" eb="2">
      <t>ショウ</t>
    </rPh>
    <rPh sb="2" eb="3">
      <t>シツ</t>
    </rPh>
    <phoneticPr fontId="1"/>
  </si>
  <si>
    <t>1床室-351</t>
    <rPh sb="1" eb="2">
      <t>ショウ</t>
    </rPh>
    <rPh sb="2" eb="3">
      <t>シツ</t>
    </rPh>
    <phoneticPr fontId="1"/>
  </si>
  <si>
    <t>合計</t>
    <rPh sb="0" eb="2">
      <t>ゴウケイ</t>
    </rPh>
    <phoneticPr fontId="1"/>
  </si>
  <si>
    <t>4F</t>
    <phoneticPr fontId="1"/>
  </si>
  <si>
    <t>電気室</t>
    <rPh sb="0" eb="2">
      <t>デンキ</t>
    </rPh>
    <rPh sb="2" eb="3">
      <t>シツ</t>
    </rPh>
    <phoneticPr fontId="1"/>
  </si>
  <si>
    <t>廊下</t>
    <rPh sb="0" eb="2">
      <t>ロウカ</t>
    </rPh>
    <phoneticPr fontId="1"/>
  </si>
  <si>
    <t>シールド対応要(MC対応)</t>
    <rPh sb="4" eb="6">
      <t>タイオウ</t>
    </rPh>
    <rPh sb="6" eb="7">
      <t>ヨウ</t>
    </rPh>
    <rPh sb="10" eb="12">
      <t>タイオウ</t>
    </rPh>
    <phoneticPr fontId="1"/>
  </si>
  <si>
    <t>TEL提案</t>
    <phoneticPr fontId="1"/>
  </si>
  <si>
    <t>前室2</t>
    <rPh sb="0" eb="2">
      <t>ゼンシツ</t>
    </rPh>
    <phoneticPr fontId="1"/>
  </si>
  <si>
    <t>配線(Med)</t>
    <rPh sb="0" eb="2">
      <t>ハイセン</t>
    </rPh>
    <phoneticPr fontId="1"/>
  </si>
  <si>
    <t>(MRI操作)</t>
    <rPh sb="4" eb="6">
      <t>ソウサ</t>
    </rPh>
    <phoneticPr fontId="1"/>
  </si>
  <si>
    <t>配線(Oth)</t>
    <rPh sb="0" eb="2">
      <t>ハイセン</t>
    </rPh>
    <phoneticPr fontId="1"/>
  </si>
  <si>
    <t>島HUB</t>
    <rPh sb="0" eb="1">
      <t>シマ</t>
    </rPh>
    <phoneticPr fontId="1"/>
  </si>
  <si>
    <t>診察室19(婦人科)</t>
    <rPh sb="0" eb="3">
      <t>シンサツシツ</t>
    </rPh>
    <rPh sb="6" eb="9">
      <t>フジンカ</t>
    </rPh>
    <phoneticPr fontId="1"/>
  </si>
  <si>
    <t>言語治療室</t>
    <rPh sb="0" eb="2">
      <t>ゲンゴ</t>
    </rPh>
    <rPh sb="2" eb="4">
      <t>チリョウ</t>
    </rPh>
    <rPh sb="4" eb="5">
      <t>シツ</t>
    </rPh>
    <phoneticPr fontId="1"/>
  </si>
  <si>
    <t>前室 1(女性更衣室)</t>
    <rPh sb="0" eb="2">
      <t>ゼンシツ</t>
    </rPh>
    <rPh sb="5" eb="7">
      <t>ジョセイ</t>
    </rPh>
    <rPh sb="7" eb="10">
      <t>コウイシツ</t>
    </rPh>
    <phoneticPr fontId="1"/>
  </si>
  <si>
    <t>前室 3(男性更衣室)</t>
    <rPh sb="0" eb="2">
      <t>ゼンシツ</t>
    </rPh>
    <rPh sb="5" eb="7">
      <t>ダンセイ</t>
    </rPh>
    <rPh sb="7" eb="10">
      <t>コウイシツ</t>
    </rPh>
    <phoneticPr fontId="1"/>
  </si>
  <si>
    <t>TEL提案/要望</t>
    <rPh sb="3" eb="5">
      <t>テイアン</t>
    </rPh>
    <rPh sb="6" eb="8">
      <t>ヨウボウ</t>
    </rPh>
    <phoneticPr fontId="1"/>
  </si>
  <si>
    <t>医療系スキャナ</t>
    <rPh sb="0" eb="2">
      <t>イリョウ</t>
    </rPh>
    <rPh sb="2" eb="3">
      <t>ケイ</t>
    </rPh>
    <phoneticPr fontId="1"/>
  </si>
  <si>
    <t>Lic.健診</t>
    <rPh sb="4" eb="6">
      <t>ケンシン</t>
    </rPh>
    <phoneticPr fontId="1"/>
  </si>
  <si>
    <t>Lic.PACS</t>
    <phoneticPr fontId="1"/>
  </si>
  <si>
    <t>Lic.RIS</t>
    <phoneticPr fontId="1"/>
  </si>
  <si>
    <t>Lic.薬剤</t>
    <rPh sb="4" eb="6">
      <t>ヤクザイ</t>
    </rPh>
    <phoneticPr fontId="1"/>
  </si>
  <si>
    <t>Lic.給食</t>
    <rPh sb="4" eb="6">
      <t>キュウショク</t>
    </rPh>
    <phoneticPr fontId="1"/>
  </si>
  <si>
    <t>Lic.リハビリ</t>
    <phoneticPr fontId="1"/>
  </si>
  <si>
    <t>Lic.医事</t>
    <rPh sb="4" eb="6">
      <t>イジ</t>
    </rPh>
    <phoneticPr fontId="1"/>
  </si>
  <si>
    <t>Lic.ME</t>
    <phoneticPr fontId="1"/>
  </si>
  <si>
    <t>医療系スキャナ</t>
    <phoneticPr fontId="1"/>
  </si>
  <si>
    <t>器材スペース(救急)</t>
    <rPh sb="0" eb="2">
      <t>キザイ</t>
    </rPh>
    <rPh sb="7" eb="9">
      <t>キュウキュウ</t>
    </rPh>
    <phoneticPr fontId="1"/>
  </si>
  <si>
    <t>救急</t>
    <rPh sb="0" eb="2">
      <t>キュウキュウ</t>
    </rPh>
    <phoneticPr fontId="1"/>
  </si>
  <si>
    <t>1F</t>
    <phoneticPr fontId="1"/>
  </si>
  <si>
    <t>抗がん剤室</t>
    <rPh sb="0" eb="1">
      <t>コウ</t>
    </rPh>
    <rPh sb="3" eb="4">
      <t>ザイ</t>
    </rPh>
    <rPh sb="4" eb="5">
      <t>シツ</t>
    </rPh>
    <phoneticPr fontId="1"/>
  </si>
  <si>
    <t>無菌調製室</t>
    <phoneticPr fontId="1"/>
  </si>
  <si>
    <t>Lic.カルテ</t>
    <phoneticPr fontId="1"/>
  </si>
  <si>
    <t>Lic.レポート</t>
    <phoneticPr fontId="1"/>
  </si>
  <si>
    <t>Lic.生理</t>
    <rPh sb="4" eb="6">
      <t>セイリ</t>
    </rPh>
    <phoneticPr fontId="1"/>
  </si>
  <si>
    <t>Lic.検体</t>
    <rPh sb="4" eb="6">
      <t>ケンタイ</t>
    </rPh>
    <phoneticPr fontId="1"/>
  </si>
  <si>
    <t>1F</t>
    <phoneticPr fontId="1"/>
  </si>
  <si>
    <t>カルテ室(診療録管理室)</t>
    <rPh sb="3" eb="4">
      <t>シツ</t>
    </rPh>
    <rPh sb="5" eb="7">
      <t>シンリョウ</t>
    </rPh>
    <rPh sb="7" eb="8">
      <t>ロク</t>
    </rPh>
    <rPh sb="8" eb="10">
      <t>カンリ</t>
    </rPh>
    <rPh sb="10" eb="11">
      <t>シツ</t>
    </rPh>
    <phoneticPr fontId="1"/>
  </si>
  <si>
    <t>マンモビューア1台+高精細2面</t>
    <rPh sb="8" eb="9">
      <t>ダイ</t>
    </rPh>
    <rPh sb="10" eb="13">
      <t>コウセイサイ</t>
    </rPh>
    <rPh sb="14" eb="15">
      <t>メン</t>
    </rPh>
    <phoneticPr fontId="1"/>
  </si>
  <si>
    <t>倉庫3(旧会議室)</t>
    <rPh sb="0" eb="2">
      <t>ソウコ</t>
    </rPh>
    <rPh sb="4" eb="5">
      <t>キュウ</t>
    </rPh>
    <rPh sb="5" eb="8">
      <t>カイギシツ</t>
    </rPh>
    <phoneticPr fontId="1"/>
  </si>
  <si>
    <t>Lic.透析</t>
    <rPh sb="4" eb="6">
      <t>トウセキ</t>
    </rPh>
    <phoneticPr fontId="1"/>
  </si>
  <si>
    <t>1F</t>
    <phoneticPr fontId="1"/>
  </si>
  <si>
    <t>管理</t>
    <rPh sb="0" eb="2">
      <t>カンリ</t>
    </rPh>
    <phoneticPr fontId="1"/>
  </si>
  <si>
    <t>守衛・監視室</t>
    <rPh sb="0" eb="2">
      <t>シュエイ</t>
    </rPh>
    <rPh sb="3" eb="5">
      <t>カンシ</t>
    </rPh>
    <rPh sb="5" eb="6">
      <t>シツ</t>
    </rPh>
    <phoneticPr fontId="1"/>
  </si>
  <si>
    <t>スタッフ廊下2</t>
    <rPh sb="4" eb="6">
      <t>ロウカ</t>
    </rPh>
    <phoneticPr fontId="1"/>
  </si>
  <si>
    <t>勤怠タイムレコーダ用</t>
    <rPh sb="0" eb="2">
      <t>キンタイ</t>
    </rPh>
    <rPh sb="9" eb="10">
      <t>ヨウ</t>
    </rPh>
    <phoneticPr fontId="1"/>
  </si>
  <si>
    <t>検査室2(心電図)</t>
    <rPh sb="0" eb="2">
      <t>ケンサ</t>
    </rPh>
    <rPh sb="2" eb="3">
      <t>シツ</t>
    </rPh>
    <rPh sb="5" eb="8">
      <t>シンデンズ</t>
    </rPh>
    <phoneticPr fontId="1"/>
  </si>
  <si>
    <t>売店</t>
    <rPh sb="0" eb="2">
      <t>バイテン</t>
    </rPh>
    <phoneticPr fontId="1"/>
  </si>
  <si>
    <t>カンファレンス室(西)</t>
    <rPh sb="7" eb="8">
      <t>シツ</t>
    </rPh>
    <rPh sb="9" eb="10">
      <t>ニシ</t>
    </rPh>
    <phoneticPr fontId="1"/>
  </si>
  <si>
    <t>説明室(西)</t>
    <rPh sb="0" eb="2">
      <t>セツメイ</t>
    </rPh>
    <rPh sb="2" eb="3">
      <t>シツ</t>
    </rPh>
    <rPh sb="4" eb="5">
      <t>ニシ</t>
    </rPh>
    <phoneticPr fontId="1"/>
  </si>
  <si>
    <t>スタッフステーション(西)</t>
    <rPh sb="11" eb="12">
      <t>ニシ</t>
    </rPh>
    <phoneticPr fontId="1"/>
  </si>
  <si>
    <t>スタッフステーション(西デイコーナー側)</t>
    <rPh sb="11" eb="12">
      <t>ニシ</t>
    </rPh>
    <rPh sb="18" eb="19">
      <t>ガワ</t>
    </rPh>
    <phoneticPr fontId="1"/>
  </si>
  <si>
    <t>説明室(東)</t>
    <rPh sb="0" eb="2">
      <t>セツメイ</t>
    </rPh>
    <rPh sb="2" eb="3">
      <t>シツ</t>
    </rPh>
    <rPh sb="4" eb="5">
      <t>ヒガシ</t>
    </rPh>
    <phoneticPr fontId="1"/>
  </si>
  <si>
    <t>スタッフステーション(東)</t>
    <rPh sb="11" eb="12">
      <t>ヒガシ</t>
    </rPh>
    <phoneticPr fontId="1"/>
  </si>
  <si>
    <t>スタッフステーション(東 デイコーナー側)</t>
    <rPh sb="11" eb="12">
      <t>ヒガシ</t>
    </rPh>
    <rPh sb="19" eb="20">
      <t>ガワ</t>
    </rPh>
    <phoneticPr fontId="1"/>
  </si>
  <si>
    <t>高精細4面はマンモビューア用</t>
    <rPh sb="0" eb="3">
      <t>コウセイサイ</t>
    </rPh>
    <rPh sb="4" eb="5">
      <t>メン</t>
    </rPh>
    <rPh sb="13" eb="14">
      <t>ヨウ</t>
    </rPh>
    <phoneticPr fontId="1"/>
  </si>
  <si>
    <t>壁面+シーリングペンダント/OP時計</t>
    <rPh sb="0" eb="2">
      <t>ヘキメン</t>
    </rPh>
    <rPh sb="16" eb="18">
      <t>トケイ</t>
    </rPh>
    <phoneticPr fontId="1"/>
  </si>
  <si>
    <t>4床室-318</t>
    <rPh sb="1" eb="2">
      <t>ショウ</t>
    </rPh>
    <rPh sb="2" eb="3">
      <t>シツ</t>
    </rPh>
    <phoneticPr fontId="1"/>
  </si>
  <si>
    <t>部門端末DT</t>
    <rPh sb="0" eb="2">
      <t>ブモン</t>
    </rPh>
    <rPh sb="2" eb="4">
      <t>タンマツ</t>
    </rPh>
    <phoneticPr fontId="1"/>
  </si>
  <si>
    <t>部門端末NT</t>
    <rPh sb="0" eb="2">
      <t>ブモン</t>
    </rPh>
    <rPh sb="2" eb="4">
      <t>タンマツ</t>
    </rPh>
    <phoneticPr fontId="1"/>
  </si>
  <si>
    <t>バーコードリーダ</t>
    <phoneticPr fontId="1"/>
  </si>
  <si>
    <t>レポート内3は内視鏡用</t>
    <rPh sb="4" eb="5">
      <t>ウチ</t>
    </rPh>
    <rPh sb="7" eb="10">
      <t>ナイシキョウ</t>
    </rPh>
    <rPh sb="10" eb="11">
      <t>ヨウ</t>
    </rPh>
    <phoneticPr fontId="1"/>
  </si>
  <si>
    <t>高精細2面はマンモビューア用</t>
    <rPh sb="0" eb="3">
      <t>コウセイサイ</t>
    </rPh>
    <rPh sb="4" eb="5">
      <t>メン</t>
    </rPh>
    <rPh sb="13" eb="1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</si>
</sst>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shrinkToFit="1"/>
    </xf>
    <xf numFmtId="0" fontId="2" fillId="2" borderId="1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1" xfId="0" applyFont="1" applyBorder="1" applyAlignment="1">
      <alignment shrinkToFit="1"/>
    </xf>
    <xf numFmtId="0" fontId="0" fillId="0" borderId="2" xfId="0" applyBorder="1"/>
    <xf numFmtId="0" fontId="0" fillId="0" borderId="3" xfId="0" applyBorder="1"/>
    <xf numFmtId="0" fontId="4" fillId="0" borderId="1" xfId="0" applyFont="1" applyBorder="1"/>
    <xf numFmtId="0" fontId="0" fillId="0" borderId="10" xfId="0" applyBorder="1"/>
    <xf numFmtId="0" fontId="3" fillId="0" borderId="5" xfId="0" applyFont="1" applyBorder="1" applyAlignment="1">
      <alignment vertical="top" shrinkToFit="1"/>
    </xf>
    <xf numFmtId="0" fontId="3" fillId="0" borderId="3" xfId="0" applyFont="1" applyBorder="1" applyAlignment="1">
      <alignment vertical="top" shrinkToFit="1"/>
    </xf>
    <xf numFmtId="0" fontId="5" fillId="4" borderId="1" xfId="0" applyFont="1" applyFill="1" applyBorder="1" applyAlignment="1">
      <alignment shrinkToFit="1"/>
    </xf>
    <xf numFmtId="0" fontId="3" fillId="0" borderId="2" xfId="0" applyFont="1" applyBorder="1" applyAlignment="1">
      <alignment vertical="top" shrinkToFit="1"/>
    </xf>
    <xf numFmtId="0" fontId="3" fillId="0" borderId="0" xfId="0" applyFont="1" applyAlignment="1">
      <alignment shrinkToFit="1"/>
    </xf>
    <xf numFmtId="0" fontId="3" fillId="0" borderId="4" xfId="0" applyFont="1" applyBorder="1" applyAlignment="1">
      <alignment vertical="top" shrinkToFit="1"/>
    </xf>
    <xf numFmtId="0" fontId="3" fillId="0" borderId="3" xfId="0" applyFont="1" applyBorder="1" applyAlignment="1">
      <alignment horizontal="left" vertical="top" indent="1" shrinkToFit="1"/>
    </xf>
    <xf numFmtId="0" fontId="3" fillId="0" borderId="0" xfId="0" applyFont="1" applyAlignment="1">
      <alignment vertical="top" shrinkToFit="1"/>
    </xf>
    <xf numFmtId="0" fontId="3" fillId="0" borderId="6" xfId="0" applyFont="1" applyBorder="1" applyAlignment="1">
      <alignment vertical="top" shrinkToFit="1"/>
    </xf>
    <xf numFmtId="0" fontId="3" fillId="0" borderId="7" xfId="0" applyFont="1" applyBorder="1" applyAlignment="1">
      <alignment vertical="top" shrinkToFit="1"/>
    </xf>
    <xf numFmtId="0" fontId="3" fillId="0" borderId="8" xfId="0" applyFont="1" applyBorder="1" applyAlignment="1">
      <alignment vertical="top" shrinkToFit="1"/>
    </xf>
    <xf numFmtId="0" fontId="2" fillId="0" borderId="0" xfId="0" applyFont="1"/>
    <xf numFmtId="0" fontId="3" fillId="0" borderId="1" xfId="0" applyFont="1" applyBorder="1" applyAlignment="1">
      <alignment shrinkToFit="1"/>
    </xf>
    <xf numFmtId="0" fontId="3" fillId="3" borderId="1" xfId="0" applyFont="1" applyFill="1" applyBorder="1" applyAlignment="1">
      <alignment shrinkToFit="1"/>
    </xf>
    <xf numFmtId="0" fontId="3" fillId="2" borderId="1" xfId="0" applyFont="1" applyFill="1" applyBorder="1" applyAlignment="1">
      <alignment shrinkToFit="1"/>
    </xf>
    <xf numFmtId="0" fontId="3" fillId="4" borderId="1" xfId="0" applyFont="1" applyFill="1" applyBorder="1" applyAlignment="1">
      <alignment shrinkToFit="1"/>
    </xf>
    <xf numFmtId="0" fontId="3" fillId="5" borderId="1" xfId="0" applyFont="1" applyFill="1" applyBorder="1" applyAlignment="1">
      <alignment shrinkToFit="1"/>
    </xf>
    <xf numFmtId="0" fontId="3" fillId="0" borderId="9" xfId="0" applyFont="1" applyBorder="1" applyAlignment="1">
      <alignment shrinkToFit="1"/>
    </xf>
    <xf numFmtId="0" fontId="3" fillId="0" borderId="0" xfId="0" applyFont="1"/>
    <xf numFmtId="0" fontId="6" fillId="0" borderId="0" xfId="0" applyFont="1"/>
  </cellXfs>
  <cellStyles count="1">
    <cellStyle name="標準" xfId="0" builtinId="0"/>
  </cellStyles>
  <dxfs count="8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/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bottom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double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  <border diagonalUp="0" diagonalDown="0" outline="0">
        <left/>
        <right style="thin">
          <color auto="1"/>
        </right>
        <top style="hair">
          <color auto="1"/>
        </top>
        <bottom style="hair">
          <color auto="1"/>
        </bottom>
      </border>
    </dxf>
    <dxf>
      <border>
        <top style="double">
          <color auto="1"/>
        </top>
      </border>
    </dxf>
    <dxf>
      <font>
        <strike val="0"/>
        <outline val="0"/>
        <shadow val="0"/>
        <u val="none"/>
        <vertAlign val="baseline"/>
        <color auto="1"/>
        <name val="Yu Gothic"/>
        <family val="3"/>
        <charset val="128"/>
        <scheme val="min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Yu Gothic"/>
        <family val="3"/>
        <charset val="128"/>
        <scheme val="minor"/>
      </font>
      <alignment horizontal="general" vertical="top" textRotation="0" wrapText="0" indent="0" justifyLastLine="0" shrinkToFit="1" readingOrder="0"/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  <name val="Yu Gothic"/>
        <family val="3"/>
        <charset val="128"/>
        <scheme val="minor"/>
      </font>
    </dxf>
    <dxf>
      <border>
        <left style="thin">
          <color theme="8"/>
        </left>
      </border>
    </dxf>
    <dxf>
      <border>
        <left style="thin">
          <color theme="8"/>
        </left>
      </border>
    </dxf>
    <dxf>
      <fill>
        <patternFill>
          <bgColor theme="4" tint="0.79998168889431442"/>
        </patternFill>
      </fill>
      <border>
        <top style="thin">
          <color theme="8"/>
        </top>
      </border>
    </dxf>
    <dxf>
      <border>
        <top style="thin">
          <color theme="8"/>
        </top>
      </border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ill>
        <patternFill patternType="none">
          <fgColor indexed="64"/>
          <bgColor auto="1"/>
        </patternFill>
      </fill>
    </dxf>
    <dxf>
      <font>
        <color theme="1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fill>
        <patternFill patternType="none">
          <bgColor auto="1"/>
        </patternFill>
      </fill>
    </dxf>
  </dxfs>
  <tableStyles count="2" defaultTableStyle="TableStyleMedium2" defaultPivotStyle="PivotStyleLight16">
    <tableStyle name="styleA" pivot="0" count="1" xr9:uid="{E2E71BF1-E1DA-4065-B9C5-2D036D5D3743}">
      <tableStyleElement type="headerRow" dxfId="87"/>
    </tableStyle>
    <tableStyle name="TableStyleLight13 2" pivot="0" count="9" xr9:uid="{987C679C-4737-418E-AEB2-847674D9D516}">
      <tableStyleElement type="wholeTable" dxfId="86"/>
      <tableStyleElement type="headerRow" dxfId="85"/>
      <tableStyleElement type="totalRow" dxfId="84"/>
      <tableStyleElement type="firstColumn" dxfId="83"/>
      <tableStyleElement type="lastColumn" dxfId="82"/>
      <tableStyleElement type="firstRowStripe" dxfId="81"/>
      <tableStyleElement type="secondRowStripe" dxfId="80"/>
      <tableStyleElement type="firstColumnStripe" dxfId="79"/>
      <tableStyleElement type="secondColumnStripe" dxfId="7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78206B-F752-42E7-BEBB-75E8946636BD}" name="t_情報系数量" displayName="t_情報系数量" ref="A1:AJ305" totalsRowCount="1" headerRowDxfId="77" dataDxfId="75" totalsRowDxfId="73" headerRowBorderDxfId="76" tableBorderDxfId="74" totalsRowBorderDxfId="72">
  <tableColumns count="36">
    <tableColumn id="1" xr3:uid="{71C28CE3-9786-4281-9228-50783FB6F776}" name="階層" totalsRowLabel="合計" dataDxfId="71" totalsRowDxfId="70"/>
    <tableColumn id="2" xr3:uid="{08C21E91-5F3C-4941-B72C-A73688EA1664}" name="部屋名" dataDxfId="69" totalsRowDxfId="68"/>
    <tableColumn id="3" xr3:uid="{90A3C402-8975-4229-96EE-200BB399DC05}" name="部門" dataDxfId="67" totalsRowDxfId="66"/>
    <tableColumn id="4" xr3:uid="{ADF67FF4-FB06-4956-B55C-F945357C27B1}" name="情報配管" totalsRowFunction="sum" dataDxfId="65" totalsRowDxfId="64"/>
    <tableColumn id="5" xr3:uid="{A2543159-BE78-435E-9D45-7E7A262C6CD2}" name="配線(Med)" totalsRowFunction="sum" dataDxfId="63" totalsRowDxfId="62"/>
    <tableColumn id="19" xr3:uid="{B2DBAA3F-BDFB-4124-B33D-D758714081E4}" name="配線(Oth)" totalsRowFunction="sum" dataDxfId="61" totalsRowDxfId="60"/>
    <tableColumn id="20" xr3:uid="{C2796DBD-E66E-4AFA-A849-26BAD3AABB8E}" name="島HUB" totalsRowFunction="sum" dataDxfId="59" totalsRowDxfId="58"/>
    <tableColumn id="6" xr3:uid="{3D678613-B2C4-4F0A-AB81-9C924433BCEE}" name="電話配管" totalsRowFunction="sum" dataDxfId="57" totalsRowDxfId="56"/>
    <tableColumn id="18" xr3:uid="{6A731D79-FF5B-46EF-A5C5-23B61F9A00B3}" name="TEL提案/要望" totalsRowFunction="sum" dataDxfId="55" totalsRowDxfId="54"/>
    <tableColumn id="7" xr3:uid="{35ED2366-42C1-49EA-899E-623F18487B65}" name="一般電話子機" totalsRowFunction="sum" dataDxfId="53" totalsRowDxfId="52"/>
    <tableColumn id="8" xr3:uid="{736EEC78-43F3-4AAB-AB24-1FA016BF398E}" name="多機能電話子機" totalsRowFunction="sum" dataDxfId="51" totalsRowDxfId="50"/>
    <tableColumn id="9" xr3:uid="{9B9F174F-1D18-4519-829A-356D3DD321CB}" name="医療系デスクトップ" totalsRowFunction="sum" dataDxfId="49" totalsRowDxfId="48"/>
    <tableColumn id="10" xr3:uid="{AB252367-DE7A-4CB0-AE56-FDF30DAEE7A0}" name="増設モニタ" totalsRowFunction="sum" dataDxfId="47" totalsRowDxfId="46"/>
    <tableColumn id="11" xr3:uid="{8D29C4A9-6B18-4031-A869-429E00F2CFC7}" name="医療系ノート" totalsRowFunction="sum" dataDxfId="45" totalsRowDxfId="44"/>
    <tableColumn id="12" xr3:uid="{105A7E0D-ABBE-4982-A252-2DBB8965060A}" name="医療系プリンタ" totalsRowFunction="sum" dataDxfId="43" totalsRowDxfId="42"/>
    <tableColumn id="13" xr3:uid="{C749F2D2-BA41-4B4F-AC3A-4AAFA6FA1EE9}" name="医療系ラベルプリンタ" totalsRowFunction="sum" dataDxfId="41" totalsRowDxfId="40"/>
    <tableColumn id="21" xr3:uid="{F71307C9-5630-4A4B-8612-37B1DD8BA88B}" name="医療系スキャナ" totalsRowFunction="sum" dataDxfId="39" totalsRowDxfId="38"/>
    <tableColumn id="36" xr3:uid="{CC7D754B-CC68-46CF-9F76-7C1660E434D6}" name="バーコードリーダ" totalsRowFunction="sum" dataDxfId="37" totalsRowDxfId="36"/>
    <tableColumn id="17" xr3:uid="{E631E96A-C122-4B1C-8A12-224FFABA9BCF}" name="部門端末DT" totalsRowFunction="sum" dataDxfId="35" totalsRowDxfId="34"/>
    <tableColumn id="35" xr3:uid="{29972BD5-317F-46B2-A4C4-B40A87BC7ACF}" name="部門端末NT" totalsRowFunction="sum" dataDxfId="33" totalsRowDxfId="32"/>
    <tableColumn id="14" xr3:uid="{A9987956-10AE-4B9A-98DD-4AC812DAD4BB}" name="情報系端末" totalsRowFunction="sum" dataDxfId="31" totalsRowDxfId="30"/>
    <tableColumn id="15" xr3:uid="{7E787D3A-1E28-4749-B398-CC21CFE3085F}" name="情報系プリンタ" totalsRowFunction="sum" dataDxfId="29" totalsRowDxfId="28"/>
    <tableColumn id="31" xr3:uid="{21EBAE85-CDEB-4E1A-BC47-761187C0DA35}" name="Lic.カルテ" totalsRowFunction="sum" dataDxfId="27" totalsRowDxfId="26"/>
    <tableColumn id="29" xr3:uid="{C66DDF9A-2362-47E2-87B1-472DF4F7FC3D}" name="Lic.医事" totalsRowFunction="sum" dataDxfId="25" totalsRowDxfId="24"/>
    <tableColumn id="23" xr3:uid="{A79BCAEB-59F5-4F13-9340-199C8E14D67A}" name="Lic.PACS" totalsRowFunction="sum" dataDxfId="23" totalsRowDxfId="22"/>
    <tableColumn id="24" xr3:uid="{90BA0088-AA53-4C80-A2A9-73735DECBAA4}" name="Lic.RIS" totalsRowFunction="sum" dataDxfId="21" totalsRowDxfId="20"/>
    <tableColumn id="32" xr3:uid="{5396C0DD-02D9-4A5F-9AC5-9B31B0F46E53}" name="Lic.レポート" totalsRowFunction="sum" dataDxfId="19" totalsRowDxfId="18"/>
    <tableColumn id="25" xr3:uid="{F27307F6-8014-4CD0-AEAF-D94A29A672D4}" name="Lic.薬剤" totalsRowFunction="sum" dataDxfId="17" totalsRowDxfId="16"/>
    <tableColumn id="26" xr3:uid="{2BC0F760-BD30-4D0B-9C8E-B276D00CAD41}" name="Lic.検体" totalsRowFunction="sum" dataDxfId="15" totalsRowDxfId="14"/>
    <tableColumn id="33" xr3:uid="{244F0FBA-892B-481B-9357-A36A7113E4C5}" name="Lic.生理" totalsRowFunction="sum" dataDxfId="13" totalsRowDxfId="12"/>
    <tableColumn id="27" xr3:uid="{B250A0D6-1757-48C1-85CC-5FAC8ABD95B6}" name="Lic.給食" totalsRowFunction="sum" dataDxfId="11" totalsRowDxfId="10"/>
    <tableColumn id="22" xr3:uid="{0774E202-7EC3-453C-8AE0-40CCE55E27C6}" name="Lic.健診" totalsRowFunction="sum" dataDxfId="9" totalsRowDxfId="8"/>
    <tableColumn id="28" xr3:uid="{EE0E0C4E-34F8-436B-9259-8912D10EF85D}" name="Lic.リハビリ" totalsRowFunction="sum" dataDxfId="7" totalsRowDxfId="6"/>
    <tableColumn id="30" xr3:uid="{94F818DD-45DE-4F79-9EB7-2968AD07C391}" name="Lic.ME" totalsRowFunction="sum" dataDxfId="5" totalsRowDxfId="4"/>
    <tableColumn id="34" xr3:uid="{544C9F65-4D62-41F8-BBC0-88593364FF2A}" name="Lic.透析" totalsRowFunction="sum" dataDxfId="3" totalsRowDxfId="2"/>
    <tableColumn id="16" xr3:uid="{27BDDC68-894A-43CE-9642-EF1F231FD652}" name="備考" dataDxfId="1" totalsRowDxfId="0"/>
  </tableColumns>
  <tableStyleInfo name="TableStyleLight13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306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8.75"/>
  <cols>
    <col min="1" max="1" width="8.625" style="13" customWidth="1"/>
    <col min="2" max="2" width="20.625" style="13" customWidth="1"/>
    <col min="3" max="3" width="12.625" style="13" customWidth="1"/>
    <col min="4" max="24" width="8.625" style="13" customWidth="1"/>
    <col min="25" max="25" width="8.625" style="28" customWidth="1"/>
    <col min="26" max="33" width="8.625" style="13" customWidth="1"/>
    <col min="34" max="35" width="8.625" style="28" customWidth="1"/>
    <col min="36" max="36" width="25.625" style="13" customWidth="1"/>
    <col min="37" max="37" width="8.625" style="13" customWidth="1"/>
    <col min="38" max="38" width="25.625" style="13" customWidth="1"/>
    <col min="39" max="16384" width="9" style="13"/>
  </cols>
  <sheetData>
    <row r="1" spans="1:36" ht="16.5">
      <c r="A1" s="21" t="s">
        <v>0</v>
      </c>
      <c r="B1" s="21" t="s">
        <v>1</v>
      </c>
      <c r="C1" s="21" t="s">
        <v>38</v>
      </c>
      <c r="D1" s="22" t="s">
        <v>2</v>
      </c>
      <c r="E1" s="22" t="s">
        <v>307</v>
      </c>
      <c r="F1" s="22" t="s">
        <v>309</v>
      </c>
      <c r="G1" s="22" t="s">
        <v>310</v>
      </c>
      <c r="H1" s="23" t="s">
        <v>3</v>
      </c>
      <c r="I1" s="24" t="s">
        <v>315</v>
      </c>
      <c r="J1" s="23" t="s">
        <v>4</v>
      </c>
      <c r="K1" s="23" t="s">
        <v>5</v>
      </c>
      <c r="L1" s="22" t="s">
        <v>13</v>
      </c>
      <c r="M1" s="22" t="s">
        <v>18</v>
      </c>
      <c r="N1" s="22" t="s">
        <v>14</v>
      </c>
      <c r="O1" s="22" t="s">
        <v>11</v>
      </c>
      <c r="P1" s="22" t="s">
        <v>12</v>
      </c>
      <c r="Q1" s="22" t="s">
        <v>316</v>
      </c>
      <c r="R1" s="22" t="s">
        <v>359</v>
      </c>
      <c r="S1" s="25" t="s">
        <v>357</v>
      </c>
      <c r="T1" s="25" t="s">
        <v>358</v>
      </c>
      <c r="U1" s="23" t="s">
        <v>8</v>
      </c>
      <c r="V1" s="23" t="s">
        <v>10</v>
      </c>
      <c r="W1" s="22" t="s">
        <v>331</v>
      </c>
      <c r="X1" s="22" t="s">
        <v>323</v>
      </c>
      <c r="Y1" s="22" t="s">
        <v>318</v>
      </c>
      <c r="Z1" s="22" t="s">
        <v>319</v>
      </c>
      <c r="AA1" s="22" t="s">
        <v>332</v>
      </c>
      <c r="AB1" s="22" t="s">
        <v>320</v>
      </c>
      <c r="AC1" s="22" t="s">
        <v>334</v>
      </c>
      <c r="AD1" s="22" t="s">
        <v>333</v>
      </c>
      <c r="AE1" s="22" t="s">
        <v>321</v>
      </c>
      <c r="AF1" s="22" t="s">
        <v>317</v>
      </c>
      <c r="AG1" s="22" t="s">
        <v>322</v>
      </c>
      <c r="AH1" s="22" t="s">
        <v>324</v>
      </c>
      <c r="AI1" s="22" t="s">
        <v>339</v>
      </c>
      <c r="AJ1" s="21" t="s">
        <v>22</v>
      </c>
    </row>
    <row r="2" spans="1:36" ht="16.5">
      <c r="A2" s="12" t="s">
        <v>6</v>
      </c>
      <c r="B2" s="12" t="s">
        <v>7</v>
      </c>
      <c r="C2" s="12" t="s">
        <v>39</v>
      </c>
      <c r="D2" s="12">
        <v>2</v>
      </c>
      <c r="E2" s="12">
        <v>5</v>
      </c>
      <c r="F2" s="12"/>
      <c r="G2" s="12"/>
      <c r="H2" s="12">
        <v>1</v>
      </c>
      <c r="I2" s="12"/>
      <c r="J2" s="12">
        <v>1</v>
      </c>
      <c r="K2" s="12"/>
      <c r="L2" s="12">
        <v>1</v>
      </c>
      <c r="M2" s="12"/>
      <c r="N2" s="12"/>
      <c r="O2" s="12">
        <v>1</v>
      </c>
      <c r="P2" s="12"/>
      <c r="Q2" s="12"/>
      <c r="R2" s="12"/>
      <c r="S2" s="12"/>
      <c r="T2" s="12"/>
      <c r="U2" s="12"/>
      <c r="V2" s="12"/>
      <c r="W2" s="12">
        <v>1</v>
      </c>
      <c r="X2" s="12"/>
      <c r="Y2" s="12"/>
      <c r="Z2" s="12"/>
      <c r="AA2" s="12"/>
      <c r="AB2" s="12"/>
      <c r="AC2" s="12"/>
      <c r="AD2" s="12"/>
      <c r="AE2" s="12"/>
      <c r="AF2" s="12">
        <v>1</v>
      </c>
      <c r="AG2" s="12"/>
      <c r="AH2" s="12"/>
      <c r="AI2" s="12"/>
      <c r="AJ2" s="12"/>
    </row>
    <row r="3" spans="1:36" ht="16.5">
      <c r="A3" s="14" t="s">
        <v>6</v>
      </c>
      <c r="B3" s="10" t="s">
        <v>9</v>
      </c>
      <c r="C3" s="10" t="s">
        <v>39</v>
      </c>
      <c r="D3" s="10">
        <v>1</v>
      </c>
      <c r="E3" s="10">
        <v>1</v>
      </c>
      <c r="F3" s="10">
        <v>1</v>
      </c>
      <c r="G3" s="10">
        <v>1</v>
      </c>
      <c r="H3" s="10">
        <v>1</v>
      </c>
      <c r="I3" s="10"/>
      <c r="J3" s="10">
        <v>1</v>
      </c>
      <c r="K3" s="10"/>
      <c r="L3" s="10">
        <v>1</v>
      </c>
      <c r="M3" s="10"/>
      <c r="N3" s="10"/>
      <c r="O3" s="10"/>
      <c r="P3" s="10"/>
      <c r="Q3" s="10"/>
      <c r="R3" s="10"/>
      <c r="S3" s="10"/>
      <c r="T3" s="10"/>
      <c r="U3" s="10">
        <v>1</v>
      </c>
      <c r="V3" s="10"/>
      <c r="W3" s="9">
        <v>1</v>
      </c>
      <c r="X3" s="9"/>
      <c r="Y3" s="9"/>
      <c r="Z3" s="9"/>
      <c r="AA3" s="9"/>
      <c r="AB3" s="9"/>
      <c r="AC3" s="9"/>
      <c r="AD3" s="9"/>
      <c r="AE3" s="9"/>
      <c r="AF3" s="9">
        <v>1</v>
      </c>
      <c r="AG3" s="9"/>
      <c r="AH3" s="9"/>
      <c r="AI3" s="9"/>
      <c r="AJ3" s="9"/>
    </row>
    <row r="4" spans="1:36" ht="16.5">
      <c r="A4" s="14" t="s">
        <v>6</v>
      </c>
      <c r="B4" s="10" t="s">
        <v>15</v>
      </c>
      <c r="C4" s="10" t="s">
        <v>39</v>
      </c>
      <c r="D4" s="10">
        <v>2</v>
      </c>
      <c r="E4" s="10">
        <v>3</v>
      </c>
      <c r="F4" s="10"/>
      <c r="G4" s="10"/>
      <c r="H4" s="10"/>
      <c r="I4" s="10"/>
      <c r="J4" s="10"/>
      <c r="K4" s="10"/>
      <c r="L4" s="10">
        <v>0</v>
      </c>
      <c r="M4" s="10"/>
      <c r="N4" s="10">
        <v>1</v>
      </c>
      <c r="O4" s="10">
        <v>1</v>
      </c>
      <c r="P4" s="10">
        <v>1</v>
      </c>
      <c r="Q4" s="10"/>
      <c r="R4" s="10"/>
      <c r="S4" s="10"/>
      <c r="T4" s="10"/>
      <c r="U4" s="10"/>
      <c r="V4" s="10"/>
      <c r="W4" s="9">
        <v>1</v>
      </c>
      <c r="X4" s="9"/>
      <c r="Y4" s="9"/>
      <c r="Z4" s="9"/>
      <c r="AA4" s="9"/>
      <c r="AB4" s="9"/>
      <c r="AC4" s="9">
        <v>1</v>
      </c>
      <c r="AD4" s="9">
        <v>0</v>
      </c>
      <c r="AE4" s="9"/>
      <c r="AF4" s="9">
        <v>1</v>
      </c>
      <c r="AG4" s="9"/>
      <c r="AH4" s="9"/>
      <c r="AI4" s="9"/>
      <c r="AJ4" s="9"/>
    </row>
    <row r="5" spans="1:36" ht="16.5">
      <c r="A5" s="14" t="s">
        <v>6</v>
      </c>
      <c r="B5" s="10" t="s">
        <v>345</v>
      </c>
      <c r="C5" s="10" t="s">
        <v>39</v>
      </c>
      <c r="D5" s="10">
        <v>2</v>
      </c>
      <c r="E5" s="10">
        <v>4</v>
      </c>
      <c r="F5" s="10"/>
      <c r="G5" s="10"/>
      <c r="H5" s="10"/>
      <c r="I5" s="10"/>
      <c r="J5" s="10"/>
      <c r="K5" s="10"/>
      <c r="L5" s="10">
        <v>1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9">
        <v>1</v>
      </c>
      <c r="X5" s="9"/>
      <c r="Y5" s="9"/>
      <c r="Z5" s="9"/>
      <c r="AA5" s="9"/>
      <c r="AB5" s="9"/>
      <c r="AC5" s="9"/>
      <c r="AD5" s="9">
        <v>1</v>
      </c>
      <c r="AE5" s="9"/>
      <c r="AF5" s="9">
        <v>1</v>
      </c>
      <c r="AG5" s="9"/>
      <c r="AH5" s="9"/>
      <c r="AI5" s="9"/>
      <c r="AJ5" s="9"/>
    </row>
    <row r="6" spans="1:36" ht="16.5">
      <c r="A6" s="14" t="s">
        <v>6</v>
      </c>
      <c r="B6" s="10" t="s">
        <v>16</v>
      </c>
      <c r="C6" s="10" t="s">
        <v>39</v>
      </c>
      <c r="D6" s="10">
        <v>2</v>
      </c>
      <c r="E6" s="10">
        <v>4</v>
      </c>
      <c r="F6" s="10"/>
      <c r="G6" s="10"/>
      <c r="H6" s="10"/>
      <c r="I6" s="10"/>
      <c r="J6" s="10"/>
      <c r="K6" s="10"/>
      <c r="L6" s="10">
        <v>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9">
        <v>1</v>
      </c>
      <c r="X6" s="9"/>
      <c r="Y6" s="9"/>
      <c r="Z6" s="9"/>
      <c r="AA6" s="9">
        <v>1</v>
      </c>
      <c r="AB6" s="9"/>
      <c r="AC6" s="9"/>
      <c r="AD6" s="9"/>
      <c r="AE6" s="9"/>
      <c r="AF6" s="9">
        <v>1</v>
      </c>
      <c r="AG6" s="9"/>
      <c r="AH6" s="9"/>
      <c r="AI6" s="9"/>
      <c r="AJ6" s="9"/>
    </row>
    <row r="7" spans="1:36" ht="16.5">
      <c r="A7" s="14" t="s">
        <v>6</v>
      </c>
      <c r="B7" s="10" t="s">
        <v>17</v>
      </c>
      <c r="C7" s="10" t="s">
        <v>39</v>
      </c>
      <c r="D7" s="10">
        <v>1</v>
      </c>
      <c r="E7" s="10">
        <v>3</v>
      </c>
      <c r="F7" s="10"/>
      <c r="G7" s="10"/>
      <c r="H7" s="10"/>
      <c r="I7" s="10"/>
      <c r="J7" s="10"/>
      <c r="K7" s="10"/>
      <c r="L7" s="10">
        <v>1</v>
      </c>
      <c r="M7" s="10">
        <v>1</v>
      </c>
      <c r="N7" s="10"/>
      <c r="O7" s="10"/>
      <c r="P7" s="10"/>
      <c r="Q7" s="10"/>
      <c r="R7" s="10"/>
      <c r="S7" s="10"/>
      <c r="T7" s="10"/>
      <c r="U7" s="10"/>
      <c r="V7" s="10"/>
      <c r="W7" s="9">
        <v>1</v>
      </c>
      <c r="X7" s="9"/>
      <c r="Y7" s="9">
        <v>1</v>
      </c>
      <c r="Z7" s="9"/>
      <c r="AA7" s="9"/>
      <c r="AB7" s="9"/>
      <c r="AC7" s="9"/>
      <c r="AD7" s="9"/>
      <c r="AE7" s="9"/>
      <c r="AF7" s="9">
        <v>1</v>
      </c>
      <c r="AG7" s="9"/>
      <c r="AH7" s="9"/>
      <c r="AI7" s="9"/>
      <c r="AJ7" s="9"/>
    </row>
    <row r="8" spans="1:36" ht="16.5">
      <c r="A8" s="14" t="s">
        <v>6</v>
      </c>
      <c r="B8" s="10" t="s">
        <v>19</v>
      </c>
      <c r="C8" s="10" t="s">
        <v>39</v>
      </c>
      <c r="D8" s="10">
        <v>1</v>
      </c>
      <c r="E8" s="10">
        <v>3</v>
      </c>
      <c r="F8" s="10"/>
      <c r="G8" s="10"/>
      <c r="H8" s="10"/>
      <c r="I8" s="10"/>
      <c r="J8" s="10"/>
      <c r="K8" s="10"/>
      <c r="L8" s="10">
        <v>1</v>
      </c>
      <c r="M8" s="10">
        <v>1</v>
      </c>
      <c r="N8" s="10"/>
      <c r="O8" s="10"/>
      <c r="P8" s="10"/>
      <c r="Q8" s="10"/>
      <c r="R8" s="10"/>
      <c r="S8" s="10"/>
      <c r="T8" s="10"/>
      <c r="U8" s="10"/>
      <c r="V8" s="10"/>
      <c r="W8" s="9">
        <v>1</v>
      </c>
      <c r="X8" s="9"/>
      <c r="Y8" s="9">
        <v>1</v>
      </c>
      <c r="Z8" s="9"/>
      <c r="AA8" s="9"/>
      <c r="AB8" s="9"/>
      <c r="AC8" s="9"/>
      <c r="AD8" s="9"/>
      <c r="AE8" s="9"/>
      <c r="AF8" s="9">
        <v>1</v>
      </c>
      <c r="AG8" s="9"/>
      <c r="AH8" s="9"/>
      <c r="AI8" s="9"/>
      <c r="AJ8" s="9"/>
    </row>
    <row r="9" spans="1:36" ht="16.5">
      <c r="A9" s="14" t="s">
        <v>6</v>
      </c>
      <c r="B9" s="10" t="s">
        <v>20</v>
      </c>
      <c r="C9" s="10" t="s">
        <v>39</v>
      </c>
      <c r="D9" s="10">
        <v>4</v>
      </c>
      <c r="E9" s="10">
        <v>6</v>
      </c>
      <c r="F9" s="10"/>
      <c r="G9" s="10"/>
      <c r="H9" s="10"/>
      <c r="I9" s="10"/>
      <c r="J9" s="10"/>
      <c r="K9" s="10"/>
      <c r="L9" s="10"/>
      <c r="M9" s="10"/>
      <c r="N9" s="10">
        <v>1</v>
      </c>
      <c r="O9" s="10">
        <v>0</v>
      </c>
      <c r="P9" s="10"/>
      <c r="Q9" s="10"/>
      <c r="R9" s="10"/>
      <c r="S9" s="10"/>
      <c r="T9" s="10"/>
      <c r="U9" s="10"/>
      <c r="V9" s="10"/>
      <c r="W9" s="9">
        <v>1</v>
      </c>
      <c r="X9" s="9"/>
      <c r="Y9" s="9"/>
      <c r="Z9" s="9"/>
      <c r="AA9" s="9"/>
      <c r="AB9" s="9"/>
      <c r="AC9" s="9"/>
      <c r="AD9" s="9">
        <v>1</v>
      </c>
      <c r="AE9" s="9"/>
      <c r="AF9" s="9">
        <v>1</v>
      </c>
      <c r="AG9" s="9"/>
      <c r="AH9" s="9"/>
      <c r="AI9" s="9"/>
      <c r="AJ9" s="9"/>
    </row>
    <row r="10" spans="1:36" ht="16.5">
      <c r="A10" s="14" t="s">
        <v>6</v>
      </c>
      <c r="B10" s="10" t="s">
        <v>21</v>
      </c>
      <c r="C10" s="10" t="s">
        <v>40</v>
      </c>
      <c r="D10" s="10">
        <v>1</v>
      </c>
      <c r="E10" s="10">
        <v>2</v>
      </c>
      <c r="F10" s="10"/>
      <c r="G10" s="10"/>
      <c r="H10" s="10"/>
      <c r="I10" s="10"/>
      <c r="J10" s="10"/>
      <c r="K10" s="10"/>
      <c r="L10" s="10"/>
      <c r="M10" s="10"/>
      <c r="N10" s="10">
        <v>1</v>
      </c>
      <c r="O10" s="10"/>
      <c r="P10" s="10"/>
      <c r="Q10" s="10"/>
      <c r="R10" s="10"/>
      <c r="S10" s="10"/>
      <c r="T10" s="10"/>
      <c r="U10" s="10"/>
      <c r="V10" s="10"/>
      <c r="W10" s="9">
        <v>1</v>
      </c>
      <c r="X10" s="9"/>
      <c r="Y10" s="9"/>
      <c r="Z10" s="9">
        <v>1</v>
      </c>
      <c r="AA10" s="9"/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16.5">
      <c r="A11" s="14" t="s">
        <v>6</v>
      </c>
      <c r="B11" s="10" t="s">
        <v>23</v>
      </c>
      <c r="C11" s="10" t="s">
        <v>40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16.5">
      <c r="A12" s="14" t="s">
        <v>6</v>
      </c>
      <c r="B12" s="15" t="s">
        <v>308</v>
      </c>
      <c r="C12" s="10" t="s">
        <v>40</v>
      </c>
      <c r="D12" s="10">
        <v>1</v>
      </c>
      <c r="E12" s="10">
        <v>3</v>
      </c>
      <c r="F12" s="10"/>
      <c r="G12" s="10"/>
      <c r="H12" s="10">
        <v>1</v>
      </c>
      <c r="I12" s="10"/>
      <c r="J12" s="10">
        <v>1</v>
      </c>
      <c r="K12" s="10"/>
      <c r="L12" s="10">
        <v>1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9">
        <v>1</v>
      </c>
      <c r="X12" s="9"/>
      <c r="Y12" s="9"/>
      <c r="Z12" s="9">
        <v>1</v>
      </c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16.5">
      <c r="A13" s="14" t="s">
        <v>6</v>
      </c>
      <c r="B13" s="15" t="s">
        <v>26</v>
      </c>
      <c r="C13" s="10" t="s">
        <v>40</v>
      </c>
      <c r="D13" s="10">
        <v>1</v>
      </c>
      <c r="E13" s="10">
        <v>3</v>
      </c>
      <c r="F13" s="10"/>
      <c r="G13" s="10"/>
      <c r="H13" s="10"/>
      <c r="I13" s="10"/>
      <c r="J13" s="10"/>
      <c r="K13" s="10"/>
      <c r="L13" s="10">
        <v>1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9">
        <v>1</v>
      </c>
      <c r="X13" s="9"/>
      <c r="Y13" s="9"/>
      <c r="Z13" s="9">
        <v>1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36" ht="16.5">
      <c r="A14" s="14" t="s">
        <v>6</v>
      </c>
      <c r="B14" s="15" t="s">
        <v>24</v>
      </c>
      <c r="C14" s="10" t="s">
        <v>40</v>
      </c>
      <c r="D14" s="10">
        <v>2</v>
      </c>
      <c r="E14" s="10">
        <v>5</v>
      </c>
      <c r="F14" s="10"/>
      <c r="G14" s="10"/>
      <c r="H14" s="10">
        <v>1</v>
      </c>
      <c r="I14" s="10"/>
      <c r="J14" s="10">
        <v>1</v>
      </c>
      <c r="K14" s="10"/>
      <c r="L14" s="10">
        <v>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9">
        <v>1</v>
      </c>
      <c r="X14" s="9"/>
      <c r="Y14" s="9"/>
      <c r="Z14" s="9">
        <v>1</v>
      </c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16.5">
      <c r="A15" s="14" t="s">
        <v>6</v>
      </c>
      <c r="B15" s="15" t="s">
        <v>25</v>
      </c>
      <c r="C15" s="10" t="s">
        <v>40</v>
      </c>
      <c r="D15" s="10">
        <v>1</v>
      </c>
      <c r="E15" s="10">
        <v>2</v>
      </c>
      <c r="F15" s="10"/>
      <c r="G15" s="10"/>
      <c r="H15" s="10">
        <v>0</v>
      </c>
      <c r="I15" s="10"/>
      <c r="J15" s="10">
        <v>0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16.5">
      <c r="A16" s="14" t="s">
        <v>6</v>
      </c>
      <c r="B16" s="15" t="s">
        <v>27</v>
      </c>
      <c r="C16" s="10" t="s">
        <v>40</v>
      </c>
      <c r="D16" s="10">
        <v>2</v>
      </c>
      <c r="E16" s="10">
        <v>3</v>
      </c>
      <c r="F16" s="10"/>
      <c r="G16" s="10"/>
      <c r="H16" s="10"/>
      <c r="I16" s="10"/>
      <c r="J16" s="10"/>
      <c r="K16" s="10"/>
      <c r="L16" s="10">
        <v>1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9">
        <v>1</v>
      </c>
      <c r="X16" s="9"/>
      <c r="Y16" s="9"/>
      <c r="Z16" s="9">
        <v>1</v>
      </c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16.5">
      <c r="A17" s="14" t="s">
        <v>6</v>
      </c>
      <c r="B17" s="15" t="s">
        <v>28</v>
      </c>
      <c r="C17" s="10" t="s">
        <v>40</v>
      </c>
      <c r="D17" s="10">
        <v>1</v>
      </c>
      <c r="E17" s="10">
        <v>3</v>
      </c>
      <c r="F17" s="10"/>
      <c r="G17" s="10"/>
      <c r="H17" s="10"/>
      <c r="I17" s="10"/>
      <c r="J17" s="10"/>
      <c r="K17" s="10"/>
      <c r="L17" s="10">
        <v>1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9">
        <v>1</v>
      </c>
      <c r="X17" s="9"/>
      <c r="Y17" s="9"/>
      <c r="Z17" s="9">
        <v>1</v>
      </c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6.5">
      <c r="A18" s="14" t="s">
        <v>6</v>
      </c>
      <c r="B18" s="15" t="s">
        <v>29</v>
      </c>
      <c r="C18" s="10" t="s">
        <v>40</v>
      </c>
      <c r="D18" s="10">
        <v>1</v>
      </c>
      <c r="E18" s="10">
        <v>3</v>
      </c>
      <c r="F18" s="10"/>
      <c r="G18" s="10"/>
      <c r="H18" s="10"/>
      <c r="I18" s="10"/>
      <c r="J18" s="10"/>
      <c r="K18" s="10"/>
      <c r="L18" s="10">
        <v>1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9">
        <v>1</v>
      </c>
      <c r="X18" s="9"/>
      <c r="Y18" s="9"/>
      <c r="Z18" s="9">
        <v>1</v>
      </c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16.5">
      <c r="A19" s="14" t="s">
        <v>6</v>
      </c>
      <c r="B19" s="15" t="s">
        <v>101</v>
      </c>
      <c r="C19" s="10" t="s">
        <v>40</v>
      </c>
      <c r="D19" s="10">
        <v>4</v>
      </c>
      <c r="E19" s="10">
        <v>6</v>
      </c>
      <c r="F19" s="10">
        <v>2</v>
      </c>
      <c r="G19" s="10">
        <v>1</v>
      </c>
      <c r="H19" s="10">
        <v>1</v>
      </c>
      <c r="I19" s="10"/>
      <c r="J19" s="10"/>
      <c r="K19" s="10"/>
      <c r="L19" s="10">
        <v>1</v>
      </c>
      <c r="M19" s="10">
        <v>2</v>
      </c>
      <c r="N19" s="10"/>
      <c r="O19" s="10">
        <v>1</v>
      </c>
      <c r="P19" s="10"/>
      <c r="Q19" s="10"/>
      <c r="R19" s="10"/>
      <c r="S19" s="10">
        <v>2</v>
      </c>
      <c r="T19" s="10"/>
      <c r="U19" s="10">
        <v>0</v>
      </c>
      <c r="V19" s="10"/>
      <c r="W19" s="9">
        <v>1</v>
      </c>
      <c r="X19" s="9"/>
      <c r="Y19" s="9">
        <v>2</v>
      </c>
      <c r="Z19" s="9"/>
      <c r="AA19" s="9">
        <v>1</v>
      </c>
      <c r="AB19" s="9"/>
      <c r="AC19" s="9"/>
      <c r="AD19" s="9"/>
      <c r="AE19" s="9"/>
      <c r="AF19" s="9"/>
      <c r="AG19" s="9"/>
      <c r="AH19" s="9"/>
      <c r="AI19" s="9"/>
      <c r="AJ19" s="9" t="s">
        <v>361</v>
      </c>
    </row>
    <row r="20" spans="1:36" ht="16.5">
      <c r="A20" s="14" t="s">
        <v>6</v>
      </c>
      <c r="B20" s="10" t="s">
        <v>30</v>
      </c>
      <c r="C20" s="10" t="s">
        <v>40</v>
      </c>
      <c r="D20" s="10">
        <v>1</v>
      </c>
      <c r="E20" s="10">
        <v>2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6.5">
      <c r="A21" s="14" t="s">
        <v>6</v>
      </c>
      <c r="B21" s="10" t="s">
        <v>31</v>
      </c>
      <c r="C21" s="10" t="s">
        <v>40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ht="16.5">
      <c r="A22" s="14" t="s">
        <v>33</v>
      </c>
      <c r="B22" s="10" t="s">
        <v>35</v>
      </c>
      <c r="C22" s="10" t="s">
        <v>40</v>
      </c>
      <c r="D22" s="10">
        <v>1</v>
      </c>
      <c r="E22" s="10">
        <v>2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</row>
    <row r="23" spans="1:36" ht="16.5">
      <c r="A23" s="14" t="s">
        <v>6</v>
      </c>
      <c r="B23" s="10" t="s">
        <v>32</v>
      </c>
      <c r="C23" s="10" t="s">
        <v>40</v>
      </c>
      <c r="D23" s="10">
        <v>2</v>
      </c>
      <c r="E23" s="10">
        <v>4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16.5">
      <c r="A24" s="14" t="s">
        <v>6</v>
      </c>
      <c r="B24" s="10" t="s">
        <v>34</v>
      </c>
      <c r="C24" s="10" t="s">
        <v>40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6.5">
      <c r="A25" s="14" t="s">
        <v>6</v>
      </c>
      <c r="B25" s="10" t="s">
        <v>41</v>
      </c>
      <c r="C25" s="10" t="s">
        <v>40</v>
      </c>
      <c r="D25" s="10">
        <v>0</v>
      </c>
      <c r="E25" s="10"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</row>
    <row r="26" spans="1:36" ht="16.5">
      <c r="A26" s="14" t="s">
        <v>6</v>
      </c>
      <c r="B26" s="10" t="s">
        <v>36</v>
      </c>
      <c r="C26" s="10" t="s">
        <v>40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36" ht="16.5">
      <c r="A27" s="14" t="s">
        <v>6</v>
      </c>
      <c r="B27" s="10" t="s">
        <v>37</v>
      </c>
      <c r="C27" s="10" t="s">
        <v>40</v>
      </c>
      <c r="D27" s="10">
        <v>2</v>
      </c>
      <c r="E27" s="10">
        <v>2</v>
      </c>
      <c r="F27" s="10">
        <v>2</v>
      </c>
      <c r="G27" s="10">
        <v>1</v>
      </c>
      <c r="H27" s="10">
        <v>1</v>
      </c>
      <c r="I27" s="10"/>
      <c r="J27" s="10">
        <v>1</v>
      </c>
      <c r="K27" s="10"/>
      <c r="L27" s="10"/>
      <c r="M27" s="10"/>
      <c r="N27" s="10">
        <v>1</v>
      </c>
      <c r="O27" s="10"/>
      <c r="P27" s="10"/>
      <c r="Q27" s="10"/>
      <c r="R27" s="10"/>
      <c r="S27" s="10"/>
      <c r="T27" s="10"/>
      <c r="U27" s="10">
        <v>1</v>
      </c>
      <c r="V27" s="10">
        <v>1</v>
      </c>
      <c r="W27" s="9">
        <v>1</v>
      </c>
      <c r="X27" s="9"/>
      <c r="Y27" s="9"/>
      <c r="Z27" s="9">
        <v>1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36" ht="16.5">
      <c r="A28" s="14" t="s">
        <v>6</v>
      </c>
      <c r="B28" s="10" t="s">
        <v>42</v>
      </c>
      <c r="C28" s="10" t="s">
        <v>40</v>
      </c>
      <c r="D28" s="10">
        <v>1</v>
      </c>
      <c r="E28" s="10">
        <v>2</v>
      </c>
      <c r="F28" s="10">
        <v>1</v>
      </c>
      <c r="G28" s="10">
        <v>1</v>
      </c>
      <c r="H28" s="10">
        <v>1</v>
      </c>
      <c r="I28" s="10"/>
      <c r="J28" s="10">
        <v>1</v>
      </c>
      <c r="K28" s="10"/>
      <c r="L28" s="10">
        <v>1</v>
      </c>
      <c r="M28" s="10"/>
      <c r="N28" s="10"/>
      <c r="O28" s="10">
        <v>1</v>
      </c>
      <c r="P28" s="10"/>
      <c r="Q28" s="10"/>
      <c r="R28" s="10"/>
      <c r="S28" s="10"/>
      <c r="T28" s="10"/>
      <c r="U28" s="10">
        <v>1</v>
      </c>
      <c r="V28" s="10">
        <v>1</v>
      </c>
      <c r="W28" s="9">
        <v>1</v>
      </c>
      <c r="X28" s="9"/>
      <c r="Y28" s="9"/>
      <c r="Z28" s="9">
        <v>1</v>
      </c>
      <c r="AA28" s="9"/>
      <c r="AB28" s="9"/>
      <c r="AC28" s="9"/>
      <c r="AD28" s="9"/>
      <c r="AE28" s="9"/>
      <c r="AF28" s="9"/>
      <c r="AG28" s="9"/>
      <c r="AH28" s="9"/>
      <c r="AI28" s="9"/>
      <c r="AJ28" s="9"/>
    </row>
    <row r="29" spans="1:36" ht="16.5">
      <c r="A29" s="14" t="s">
        <v>6</v>
      </c>
      <c r="B29" s="10" t="s">
        <v>43</v>
      </c>
      <c r="C29" s="10" t="s">
        <v>47</v>
      </c>
      <c r="D29" s="10">
        <v>5</v>
      </c>
      <c r="E29" s="10">
        <v>14</v>
      </c>
      <c r="F29" s="10">
        <v>1</v>
      </c>
      <c r="G29" s="10"/>
      <c r="H29" s="10">
        <v>3</v>
      </c>
      <c r="I29" s="10"/>
      <c r="J29" s="10">
        <v>3</v>
      </c>
      <c r="K29" s="10"/>
      <c r="L29" s="10">
        <v>5</v>
      </c>
      <c r="M29" s="10"/>
      <c r="N29" s="10"/>
      <c r="O29" s="10">
        <v>2</v>
      </c>
      <c r="P29" s="10"/>
      <c r="Q29" s="10">
        <v>1</v>
      </c>
      <c r="R29" s="10"/>
      <c r="S29" s="10">
        <v>1</v>
      </c>
      <c r="T29" s="10">
        <v>3</v>
      </c>
      <c r="U29" s="10">
        <v>0</v>
      </c>
      <c r="V29" s="10"/>
      <c r="W29" s="9">
        <v>5</v>
      </c>
      <c r="X29" s="9">
        <v>5</v>
      </c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  <row r="30" spans="1:36" ht="16.5">
      <c r="A30" s="14" t="s">
        <v>6</v>
      </c>
      <c r="B30" s="10" t="s">
        <v>44</v>
      </c>
      <c r="C30" s="10" t="s">
        <v>47</v>
      </c>
      <c r="D30" s="10">
        <v>7</v>
      </c>
      <c r="E30" s="10">
        <v>7</v>
      </c>
      <c r="F30" s="10">
        <v>2</v>
      </c>
      <c r="G30" s="10"/>
      <c r="H30" s="10">
        <v>3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</row>
    <row r="31" spans="1:36" ht="16.5">
      <c r="A31" s="14" t="s">
        <v>6</v>
      </c>
      <c r="B31" s="10" t="s">
        <v>45</v>
      </c>
      <c r="C31" s="10" t="s">
        <v>47</v>
      </c>
      <c r="D31" s="10">
        <v>1</v>
      </c>
      <c r="E31" s="10">
        <v>2</v>
      </c>
      <c r="F31" s="10"/>
      <c r="G31" s="10"/>
      <c r="H31" s="10"/>
      <c r="I31" s="10"/>
      <c r="J31" s="10"/>
      <c r="K31" s="10"/>
      <c r="L31" s="10"/>
      <c r="M31" s="10"/>
      <c r="N31" s="10">
        <v>1</v>
      </c>
      <c r="O31" s="10"/>
      <c r="P31" s="10"/>
      <c r="Q31" s="10"/>
      <c r="R31" s="10"/>
      <c r="S31" s="10"/>
      <c r="T31" s="10"/>
      <c r="U31" s="10"/>
      <c r="V31" s="10"/>
      <c r="W31" s="9">
        <v>1</v>
      </c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</row>
    <row r="32" spans="1:36" ht="16.5">
      <c r="A32" s="14" t="s">
        <v>6</v>
      </c>
      <c r="B32" s="10" t="s">
        <v>46</v>
      </c>
      <c r="C32" s="10" t="s">
        <v>47</v>
      </c>
      <c r="D32" s="10">
        <v>1</v>
      </c>
      <c r="E32" s="10">
        <v>2</v>
      </c>
      <c r="F32" s="10"/>
      <c r="G32" s="10"/>
      <c r="H32" s="10"/>
      <c r="I32" s="10"/>
      <c r="J32" s="10"/>
      <c r="K32" s="10"/>
      <c r="L32" s="10"/>
      <c r="M32" s="10"/>
      <c r="N32" s="10">
        <v>1</v>
      </c>
      <c r="O32" s="10"/>
      <c r="P32" s="10"/>
      <c r="Q32" s="10"/>
      <c r="R32" s="10"/>
      <c r="S32" s="10"/>
      <c r="T32" s="10"/>
      <c r="U32" s="10"/>
      <c r="V32" s="10"/>
      <c r="W32" s="9">
        <v>1</v>
      </c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</row>
    <row r="33" spans="1:36" ht="16.5">
      <c r="A33" s="14" t="s">
        <v>6</v>
      </c>
      <c r="B33" s="10" t="s">
        <v>48</v>
      </c>
      <c r="C33" s="10" t="s">
        <v>47</v>
      </c>
      <c r="D33" s="10">
        <v>8</v>
      </c>
      <c r="E33" s="10">
        <v>7</v>
      </c>
      <c r="F33" s="10">
        <v>7</v>
      </c>
      <c r="G33" s="10">
        <v>8</v>
      </c>
      <c r="H33" s="10">
        <v>6</v>
      </c>
      <c r="I33" s="10"/>
      <c r="J33" s="10">
        <v>15</v>
      </c>
      <c r="K33" s="10">
        <v>2</v>
      </c>
      <c r="L33" s="10">
        <v>16</v>
      </c>
      <c r="M33" s="10"/>
      <c r="N33" s="10"/>
      <c r="O33" s="10" t="s">
        <v>103</v>
      </c>
      <c r="P33" s="10"/>
      <c r="Q33" s="10"/>
      <c r="R33" s="10"/>
      <c r="S33" s="10"/>
      <c r="T33" s="10">
        <v>1</v>
      </c>
      <c r="U33" s="10">
        <v>15</v>
      </c>
      <c r="V33" s="10"/>
      <c r="W33" s="9">
        <v>16</v>
      </c>
      <c r="X33" s="9">
        <v>16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</row>
    <row r="34" spans="1:36" ht="16.5">
      <c r="A34" s="14" t="s">
        <v>6</v>
      </c>
      <c r="B34" s="10" t="s">
        <v>49</v>
      </c>
      <c r="C34" s="10" t="s">
        <v>47</v>
      </c>
      <c r="D34" s="10">
        <v>4</v>
      </c>
      <c r="E34" s="10">
        <v>4</v>
      </c>
      <c r="F34" s="10">
        <v>4</v>
      </c>
      <c r="G34" s="10">
        <v>2</v>
      </c>
      <c r="H34" s="10">
        <v>4</v>
      </c>
      <c r="I34" s="10"/>
      <c r="J34" s="10">
        <v>5</v>
      </c>
      <c r="K34" s="10">
        <v>1</v>
      </c>
      <c r="L34" s="10"/>
      <c r="M34" s="10"/>
      <c r="N34" s="10"/>
      <c r="O34" s="10" t="s">
        <v>103</v>
      </c>
      <c r="P34" s="10"/>
      <c r="Q34" s="10"/>
      <c r="R34" s="10"/>
      <c r="S34" s="10"/>
      <c r="T34" s="10"/>
      <c r="U34" s="10">
        <v>6</v>
      </c>
      <c r="V34" s="10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</row>
    <row r="35" spans="1:36" ht="16.5">
      <c r="A35" s="14" t="s">
        <v>6</v>
      </c>
      <c r="B35" s="10" t="s">
        <v>102</v>
      </c>
      <c r="C35" s="10" t="s">
        <v>47</v>
      </c>
      <c r="D35" s="10">
        <v>1</v>
      </c>
      <c r="E35" s="10">
        <v>2</v>
      </c>
      <c r="F35" s="10">
        <v>1</v>
      </c>
      <c r="G35" s="10"/>
      <c r="H35" s="10">
        <v>1</v>
      </c>
      <c r="I35" s="10"/>
      <c r="J35" s="10">
        <v>1</v>
      </c>
      <c r="K35" s="10"/>
      <c r="L35" s="10">
        <v>1</v>
      </c>
      <c r="M35" s="10"/>
      <c r="N35" s="10"/>
      <c r="O35" s="10">
        <v>1</v>
      </c>
      <c r="P35" s="10"/>
      <c r="Q35" s="10"/>
      <c r="R35" s="10"/>
      <c r="S35" s="10"/>
      <c r="T35" s="10"/>
      <c r="U35" s="10">
        <v>1</v>
      </c>
      <c r="V35" s="10"/>
      <c r="W35" s="9">
        <v>1</v>
      </c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</row>
    <row r="36" spans="1:36" ht="16.5">
      <c r="A36" s="14" t="s">
        <v>335</v>
      </c>
      <c r="B36" s="10" t="s">
        <v>336</v>
      </c>
      <c r="C36" s="10" t="s">
        <v>47</v>
      </c>
      <c r="D36" s="10">
        <v>1</v>
      </c>
      <c r="E36" s="10">
        <v>2</v>
      </c>
      <c r="F36" s="10"/>
      <c r="G36" s="10"/>
      <c r="H36" s="10">
        <v>1</v>
      </c>
      <c r="I36" s="10"/>
      <c r="J36" s="10">
        <v>1</v>
      </c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</row>
    <row r="37" spans="1:36" ht="16.5">
      <c r="A37" s="14" t="s">
        <v>6</v>
      </c>
      <c r="B37" s="10" t="s">
        <v>50</v>
      </c>
      <c r="C37" s="10" t="s">
        <v>47</v>
      </c>
      <c r="D37" s="10">
        <v>1</v>
      </c>
      <c r="E37" s="10">
        <v>2</v>
      </c>
      <c r="F37" s="10"/>
      <c r="G37" s="10"/>
      <c r="H37" s="10"/>
      <c r="I37" s="10"/>
      <c r="J37" s="10"/>
      <c r="K37" s="10"/>
      <c r="L37" s="10"/>
      <c r="M37" s="10"/>
      <c r="N37" s="10">
        <v>1</v>
      </c>
      <c r="O37" s="10"/>
      <c r="P37" s="10"/>
      <c r="Q37" s="10"/>
      <c r="R37" s="10"/>
      <c r="S37" s="10"/>
      <c r="T37" s="10"/>
      <c r="U37" s="10"/>
      <c r="V37" s="10"/>
      <c r="W37" s="9">
        <v>1</v>
      </c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</row>
    <row r="38" spans="1:36" ht="16.5">
      <c r="A38" s="14" t="s">
        <v>6</v>
      </c>
      <c r="B38" s="10" t="s">
        <v>51</v>
      </c>
      <c r="C38" s="10" t="s">
        <v>47</v>
      </c>
      <c r="D38" s="10">
        <v>1</v>
      </c>
      <c r="E38" s="10">
        <v>1</v>
      </c>
      <c r="F38" s="10">
        <v>1</v>
      </c>
      <c r="G38" s="10"/>
      <c r="H38" s="10">
        <v>1</v>
      </c>
      <c r="I38" s="10"/>
      <c r="J38" s="10">
        <v>1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</row>
    <row r="39" spans="1:36" ht="16.5">
      <c r="A39" s="14" t="s">
        <v>6</v>
      </c>
      <c r="B39" s="10" t="s">
        <v>52</v>
      </c>
      <c r="C39" s="10" t="s">
        <v>47</v>
      </c>
      <c r="D39" s="10"/>
      <c r="E39" s="10"/>
      <c r="F39" s="10"/>
      <c r="G39" s="10"/>
      <c r="H39" s="10">
        <v>2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</row>
    <row r="40" spans="1:36" ht="16.5">
      <c r="A40" s="14" t="s">
        <v>6</v>
      </c>
      <c r="B40" s="10" t="s">
        <v>346</v>
      </c>
      <c r="C40" s="10" t="s">
        <v>54</v>
      </c>
      <c r="D40" s="10">
        <v>1</v>
      </c>
      <c r="E40" s="10">
        <v>0</v>
      </c>
      <c r="F40" s="10"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</row>
    <row r="41" spans="1:36" ht="16.5">
      <c r="A41" s="14" t="s">
        <v>6</v>
      </c>
      <c r="B41" s="10" t="s">
        <v>100</v>
      </c>
      <c r="C41" s="10" t="s">
        <v>54</v>
      </c>
      <c r="D41" s="10">
        <v>1</v>
      </c>
      <c r="E41" s="10"/>
      <c r="F41" s="10">
        <v>3</v>
      </c>
      <c r="G41" s="10"/>
      <c r="H41" s="10"/>
      <c r="I41" s="10">
        <v>1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</row>
    <row r="42" spans="1:36" ht="16.5">
      <c r="A42" s="14" t="s">
        <v>6</v>
      </c>
      <c r="B42" s="10" t="s">
        <v>55</v>
      </c>
      <c r="C42" s="10" t="s">
        <v>47</v>
      </c>
      <c r="D42" s="10">
        <v>5</v>
      </c>
      <c r="E42" s="10">
        <v>5</v>
      </c>
      <c r="F42" s="10">
        <v>5</v>
      </c>
      <c r="G42" s="10"/>
      <c r="H42" s="10">
        <v>1</v>
      </c>
      <c r="I42" s="10"/>
      <c r="J42" s="10">
        <v>1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</row>
    <row r="43" spans="1:36" ht="16.5">
      <c r="A43" s="14" t="s">
        <v>6</v>
      </c>
      <c r="B43" s="10" t="s">
        <v>56</v>
      </c>
      <c r="C43" s="10" t="s">
        <v>57</v>
      </c>
      <c r="D43" s="10">
        <v>2</v>
      </c>
      <c r="E43" s="10">
        <v>6</v>
      </c>
      <c r="F43" s="10"/>
      <c r="G43" s="10"/>
      <c r="H43" s="10">
        <v>1</v>
      </c>
      <c r="I43" s="10"/>
      <c r="J43" s="10">
        <v>1</v>
      </c>
      <c r="K43" s="10"/>
      <c r="L43" s="10">
        <v>2</v>
      </c>
      <c r="M43" s="10"/>
      <c r="N43" s="10"/>
      <c r="O43" s="10">
        <v>1</v>
      </c>
      <c r="P43" s="10"/>
      <c r="Q43" s="10">
        <v>1</v>
      </c>
      <c r="R43" s="10"/>
      <c r="S43" s="10"/>
      <c r="T43" s="10"/>
      <c r="U43" s="10"/>
      <c r="V43" s="10"/>
      <c r="W43" s="9">
        <v>2</v>
      </c>
      <c r="X43" s="9">
        <v>2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</row>
    <row r="44" spans="1:36" ht="16.5">
      <c r="A44" s="14" t="s">
        <v>6</v>
      </c>
      <c r="B44" s="10" t="s">
        <v>58</v>
      </c>
      <c r="C44" s="10" t="s">
        <v>57</v>
      </c>
      <c r="D44" s="10">
        <v>3</v>
      </c>
      <c r="E44" s="10">
        <v>8</v>
      </c>
      <c r="F44" s="10"/>
      <c r="G44" s="10"/>
      <c r="H44" s="10">
        <v>1</v>
      </c>
      <c r="I44" s="10"/>
      <c r="J44" s="10">
        <v>1</v>
      </c>
      <c r="K44" s="10"/>
      <c r="L44" s="10">
        <v>2</v>
      </c>
      <c r="M44" s="10">
        <v>2</v>
      </c>
      <c r="N44" s="10">
        <v>1</v>
      </c>
      <c r="O44" s="10">
        <v>1</v>
      </c>
      <c r="P44" s="10"/>
      <c r="Q44" s="10"/>
      <c r="R44" s="10"/>
      <c r="S44" s="10"/>
      <c r="T44" s="10"/>
      <c r="U44" s="10"/>
      <c r="V44" s="10"/>
      <c r="W44" s="9">
        <v>3</v>
      </c>
      <c r="X44" s="9"/>
      <c r="Y44" s="9">
        <v>1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</row>
    <row r="45" spans="1:36" ht="16.5">
      <c r="A45" s="14" t="s">
        <v>6</v>
      </c>
      <c r="B45" s="10" t="s">
        <v>63</v>
      </c>
      <c r="C45" s="10" t="s">
        <v>57</v>
      </c>
      <c r="D45" s="10">
        <v>3</v>
      </c>
      <c r="E45" s="10">
        <v>8</v>
      </c>
      <c r="F45" s="10"/>
      <c r="G45" s="10"/>
      <c r="H45" s="10">
        <v>1</v>
      </c>
      <c r="I45" s="10"/>
      <c r="J45" s="10">
        <v>1</v>
      </c>
      <c r="K45" s="10"/>
      <c r="L45" s="10">
        <v>2</v>
      </c>
      <c r="M45" s="10">
        <v>2</v>
      </c>
      <c r="N45" s="10">
        <v>1</v>
      </c>
      <c r="O45" s="10">
        <v>1</v>
      </c>
      <c r="P45" s="10"/>
      <c r="Q45" s="10"/>
      <c r="R45" s="10"/>
      <c r="S45" s="10"/>
      <c r="T45" s="10"/>
      <c r="U45" s="10"/>
      <c r="V45" s="10"/>
      <c r="W45" s="9">
        <v>3</v>
      </c>
      <c r="X45" s="9"/>
      <c r="Y45" s="9">
        <v>1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</row>
    <row r="46" spans="1:36" ht="16.5">
      <c r="A46" s="14" t="s">
        <v>6</v>
      </c>
      <c r="B46" s="10" t="s">
        <v>64</v>
      </c>
      <c r="C46" s="10" t="s">
        <v>57</v>
      </c>
      <c r="D46" s="10">
        <v>3</v>
      </c>
      <c r="E46" s="10">
        <v>8</v>
      </c>
      <c r="F46" s="10"/>
      <c r="G46" s="10"/>
      <c r="H46" s="10">
        <v>1</v>
      </c>
      <c r="I46" s="10"/>
      <c r="J46" s="10">
        <v>1</v>
      </c>
      <c r="K46" s="10"/>
      <c r="L46" s="10">
        <v>2</v>
      </c>
      <c r="M46" s="10">
        <v>2</v>
      </c>
      <c r="N46" s="10">
        <v>1</v>
      </c>
      <c r="O46" s="10">
        <v>1</v>
      </c>
      <c r="P46" s="10"/>
      <c r="Q46" s="10"/>
      <c r="R46" s="10"/>
      <c r="S46" s="10"/>
      <c r="T46" s="10"/>
      <c r="U46" s="10"/>
      <c r="V46" s="10"/>
      <c r="W46" s="9">
        <v>3</v>
      </c>
      <c r="X46" s="9"/>
      <c r="Y46" s="9">
        <v>1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</row>
    <row r="47" spans="1:36" ht="16.5">
      <c r="A47" s="14" t="s">
        <v>6</v>
      </c>
      <c r="B47" s="10" t="s">
        <v>59</v>
      </c>
      <c r="C47" s="10" t="s">
        <v>57</v>
      </c>
      <c r="D47" s="10">
        <v>1</v>
      </c>
      <c r="E47" s="10">
        <v>3</v>
      </c>
      <c r="F47" s="10"/>
      <c r="G47" s="10"/>
      <c r="H47" s="10">
        <v>1</v>
      </c>
      <c r="I47" s="10"/>
      <c r="J47" s="10">
        <v>1</v>
      </c>
      <c r="K47" s="10"/>
      <c r="L47" s="10">
        <v>1</v>
      </c>
      <c r="M47" s="10"/>
      <c r="N47" s="10"/>
      <c r="O47" s="10">
        <v>1</v>
      </c>
      <c r="P47" s="10"/>
      <c r="Q47" s="10"/>
      <c r="R47" s="10"/>
      <c r="S47" s="10"/>
      <c r="T47" s="10"/>
      <c r="U47" s="10"/>
      <c r="V47" s="10"/>
      <c r="W47" s="9">
        <v>1</v>
      </c>
      <c r="X47" s="9"/>
      <c r="Y47" s="9">
        <v>0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</row>
    <row r="48" spans="1:36" ht="16.5">
      <c r="A48" s="14" t="s">
        <v>6</v>
      </c>
      <c r="B48" s="10" t="s">
        <v>60</v>
      </c>
      <c r="C48" s="10" t="s">
        <v>57</v>
      </c>
      <c r="D48" s="10">
        <v>1</v>
      </c>
      <c r="E48" s="10">
        <v>2</v>
      </c>
      <c r="F48" s="10"/>
      <c r="G48" s="10"/>
      <c r="H48" s="10"/>
      <c r="I48" s="10"/>
      <c r="J48" s="10"/>
      <c r="K48" s="10"/>
      <c r="L48" s="10"/>
      <c r="M48" s="10"/>
      <c r="N48" s="10">
        <v>1</v>
      </c>
      <c r="O48" s="10"/>
      <c r="P48" s="10"/>
      <c r="Q48" s="10"/>
      <c r="R48" s="10"/>
      <c r="S48" s="10"/>
      <c r="T48" s="10"/>
      <c r="U48" s="10"/>
      <c r="V48" s="10"/>
      <c r="W48" s="9">
        <v>1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</row>
    <row r="49" spans="1:36" ht="16.5">
      <c r="A49" s="14" t="s">
        <v>6</v>
      </c>
      <c r="B49" s="10" t="s">
        <v>61</v>
      </c>
      <c r="C49" s="10" t="s">
        <v>57</v>
      </c>
      <c r="D49" s="10">
        <v>6</v>
      </c>
      <c r="E49" s="10">
        <v>16</v>
      </c>
      <c r="F49" s="10"/>
      <c r="G49" s="10"/>
      <c r="H49" s="10">
        <v>3</v>
      </c>
      <c r="I49" s="10"/>
      <c r="J49" s="10">
        <v>3</v>
      </c>
      <c r="K49" s="10"/>
      <c r="L49" s="10">
        <v>3</v>
      </c>
      <c r="M49" s="10"/>
      <c r="N49" s="10">
        <v>5</v>
      </c>
      <c r="O49" s="10">
        <v>2</v>
      </c>
      <c r="P49" s="10">
        <v>1</v>
      </c>
      <c r="Q49" s="10">
        <v>2</v>
      </c>
      <c r="R49" s="10">
        <v>4</v>
      </c>
      <c r="S49" s="10"/>
      <c r="T49" s="10"/>
      <c r="U49" s="10"/>
      <c r="V49" s="10"/>
      <c r="W49" s="9">
        <v>8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</row>
    <row r="50" spans="1:36" ht="16.5">
      <c r="A50" s="14" t="s">
        <v>6</v>
      </c>
      <c r="B50" s="10" t="s">
        <v>62</v>
      </c>
      <c r="C50" s="10" t="s">
        <v>57</v>
      </c>
      <c r="D50" s="10">
        <v>6</v>
      </c>
      <c r="E50" s="10">
        <v>10</v>
      </c>
      <c r="F50" s="10">
        <v>2</v>
      </c>
      <c r="G50" s="10"/>
      <c r="H50" s="10">
        <v>1</v>
      </c>
      <c r="I50" s="10"/>
      <c r="J50" s="10">
        <v>1</v>
      </c>
      <c r="K50" s="10"/>
      <c r="L50" s="10"/>
      <c r="M50" s="10"/>
      <c r="N50" s="10">
        <v>2</v>
      </c>
      <c r="O50" s="10">
        <v>2</v>
      </c>
      <c r="P50" s="10"/>
      <c r="Q50" s="10"/>
      <c r="R50" s="10"/>
      <c r="S50" s="10"/>
      <c r="T50" s="10"/>
      <c r="U50" s="10">
        <v>2</v>
      </c>
      <c r="V50" s="10"/>
      <c r="W50" s="9">
        <v>2</v>
      </c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36" ht="16.5">
      <c r="A51" s="14" t="s">
        <v>6</v>
      </c>
      <c r="B51" s="10" t="s">
        <v>65</v>
      </c>
      <c r="C51" s="10" t="s">
        <v>57</v>
      </c>
      <c r="D51" s="10">
        <v>2</v>
      </c>
      <c r="E51" s="10">
        <v>6</v>
      </c>
      <c r="F51" s="10"/>
      <c r="G51" s="10"/>
      <c r="H51" s="10">
        <v>1</v>
      </c>
      <c r="I51" s="10"/>
      <c r="J51" s="10">
        <v>1</v>
      </c>
      <c r="K51" s="10"/>
      <c r="L51" s="10">
        <v>1</v>
      </c>
      <c r="M51" s="10">
        <v>1</v>
      </c>
      <c r="N51" s="10"/>
      <c r="O51" s="10">
        <v>1</v>
      </c>
      <c r="P51" s="10"/>
      <c r="Q51" s="10"/>
      <c r="R51" s="10"/>
      <c r="S51" s="10"/>
      <c r="T51" s="10"/>
      <c r="U51" s="10"/>
      <c r="V51" s="10"/>
      <c r="W51" s="9">
        <v>1</v>
      </c>
      <c r="X51" s="9"/>
      <c r="Y51" s="9">
        <v>1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</row>
    <row r="52" spans="1:36" ht="16.5">
      <c r="A52" s="14" t="s">
        <v>6</v>
      </c>
      <c r="B52" s="10" t="s">
        <v>66</v>
      </c>
      <c r="C52" s="10" t="s">
        <v>57</v>
      </c>
      <c r="D52" s="10">
        <v>2</v>
      </c>
      <c r="E52" s="10">
        <v>6</v>
      </c>
      <c r="F52" s="10"/>
      <c r="G52" s="10"/>
      <c r="H52" s="10">
        <v>1</v>
      </c>
      <c r="I52" s="10"/>
      <c r="J52" s="10">
        <v>1</v>
      </c>
      <c r="K52" s="10"/>
      <c r="L52" s="10">
        <v>1</v>
      </c>
      <c r="M52" s="10">
        <v>1</v>
      </c>
      <c r="N52" s="10"/>
      <c r="O52" s="10">
        <v>1</v>
      </c>
      <c r="P52" s="10"/>
      <c r="Q52" s="10"/>
      <c r="R52" s="10"/>
      <c r="S52" s="10"/>
      <c r="T52" s="10"/>
      <c r="U52" s="10"/>
      <c r="V52" s="10"/>
      <c r="W52" s="9">
        <v>1</v>
      </c>
      <c r="X52" s="9"/>
      <c r="Y52" s="9">
        <v>1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</row>
    <row r="53" spans="1:36" ht="16.5">
      <c r="A53" s="14" t="s">
        <v>6</v>
      </c>
      <c r="B53" s="10" t="s">
        <v>67</v>
      </c>
      <c r="C53" s="10" t="s">
        <v>57</v>
      </c>
      <c r="D53" s="10">
        <v>2</v>
      </c>
      <c r="E53" s="10">
        <v>6</v>
      </c>
      <c r="F53" s="10"/>
      <c r="G53" s="10"/>
      <c r="H53" s="10">
        <v>1</v>
      </c>
      <c r="I53" s="10"/>
      <c r="J53" s="10">
        <v>1</v>
      </c>
      <c r="K53" s="10"/>
      <c r="L53" s="10">
        <v>1</v>
      </c>
      <c r="M53" s="10">
        <v>1</v>
      </c>
      <c r="N53" s="10"/>
      <c r="O53" s="10">
        <v>1</v>
      </c>
      <c r="P53" s="10"/>
      <c r="Q53" s="10"/>
      <c r="R53" s="10"/>
      <c r="S53" s="10"/>
      <c r="T53" s="10"/>
      <c r="U53" s="10"/>
      <c r="V53" s="10"/>
      <c r="W53" s="9">
        <v>1</v>
      </c>
      <c r="X53" s="9"/>
      <c r="Y53" s="9">
        <v>1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</row>
    <row r="54" spans="1:36" ht="16.5">
      <c r="A54" s="14" t="s">
        <v>6</v>
      </c>
      <c r="B54" s="10" t="s">
        <v>68</v>
      </c>
      <c r="C54" s="10" t="s">
        <v>57</v>
      </c>
      <c r="D54" s="10">
        <v>2</v>
      </c>
      <c r="E54" s="10">
        <v>6</v>
      </c>
      <c r="F54" s="10"/>
      <c r="G54" s="10"/>
      <c r="H54" s="10">
        <v>1</v>
      </c>
      <c r="I54" s="10"/>
      <c r="J54" s="10">
        <v>1</v>
      </c>
      <c r="K54" s="10"/>
      <c r="L54" s="10">
        <v>1</v>
      </c>
      <c r="M54" s="10">
        <v>1</v>
      </c>
      <c r="N54" s="10"/>
      <c r="O54" s="10">
        <v>1</v>
      </c>
      <c r="P54" s="10"/>
      <c r="Q54" s="10"/>
      <c r="R54" s="10"/>
      <c r="S54" s="10"/>
      <c r="T54" s="10"/>
      <c r="U54" s="10"/>
      <c r="V54" s="10"/>
      <c r="W54" s="9">
        <v>1</v>
      </c>
      <c r="X54" s="9"/>
      <c r="Y54" s="9">
        <v>1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</row>
    <row r="55" spans="1:36" ht="16.5">
      <c r="A55" s="14" t="s">
        <v>6</v>
      </c>
      <c r="B55" s="10" t="s">
        <v>69</v>
      </c>
      <c r="C55" s="10" t="s">
        <v>57</v>
      </c>
      <c r="D55" s="10">
        <v>2</v>
      </c>
      <c r="E55" s="10">
        <v>6</v>
      </c>
      <c r="F55" s="10"/>
      <c r="G55" s="10"/>
      <c r="H55" s="10">
        <v>1</v>
      </c>
      <c r="I55" s="10"/>
      <c r="J55" s="10">
        <v>1</v>
      </c>
      <c r="K55" s="10"/>
      <c r="L55" s="10">
        <v>1</v>
      </c>
      <c r="M55" s="10">
        <v>1</v>
      </c>
      <c r="N55" s="10"/>
      <c r="O55" s="10">
        <v>1</v>
      </c>
      <c r="P55" s="10"/>
      <c r="Q55" s="10"/>
      <c r="R55" s="10"/>
      <c r="S55" s="10"/>
      <c r="T55" s="10"/>
      <c r="U55" s="10"/>
      <c r="V55" s="10"/>
      <c r="W55" s="9">
        <v>1</v>
      </c>
      <c r="X55" s="9"/>
      <c r="Y55" s="9">
        <v>1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</row>
    <row r="56" spans="1:36" ht="16.5">
      <c r="A56" s="14" t="s">
        <v>6</v>
      </c>
      <c r="B56" s="10" t="s">
        <v>70</v>
      </c>
      <c r="C56" s="10" t="s">
        <v>57</v>
      </c>
      <c r="D56" s="10">
        <v>2</v>
      </c>
      <c r="E56" s="10">
        <v>6</v>
      </c>
      <c r="F56" s="10"/>
      <c r="G56" s="10"/>
      <c r="H56" s="10">
        <v>1</v>
      </c>
      <c r="I56" s="10"/>
      <c r="J56" s="10">
        <v>1</v>
      </c>
      <c r="K56" s="10"/>
      <c r="L56" s="10">
        <v>1</v>
      </c>
      <c r="M56" s="10">
        <v>1</v>
      </c>
      <c r="N56" s="10"/>
      <c r="O56" s="10">
        <v>1</v>
      </c>
      <c r="P56" s="10"/>
      <c r="Q56" s="10"/>
      <c r="R56" s="10"/>
      <c r="S56" s="10"/>
      <c r="T56" s="10"/>
      <c r="U56" s="10"/>
      <c r="V56" s="10"/>
      <c r="W56" s="9">
        <v>1</v>
      </c>
      <c r="X56" s="9"/>
      <c r="Y56" s="9">
        <v>1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</row>
    <row r="57" spans="1:36" ht="16.5">
      <c r="A57" s="14" t="s">
        <v>6</v>
      </c>
      <c r="B57" s="10" t="s">
        <v>71</v>
      </c>
      <c r="C57" s="10" t="s">
        <v>57</v>
      </c>
      <c r="D57" s="10">
        <v>3</v>
      </c>
      <c r="E57" s="10">
        <v>8</v>
      </c>
      <c r="F57" s="10"/>
      <c r="G57" s="10"/>
      <c r="H57" s="10">
        <v>1</v>
      </c>
      <c r="I57" s="10"/>
      <c r="J57" s="10">
        <v>1</v>
      </c>
      <c r="K57" s="10"/>
      <c r="L57" s="10">
        <v>1</v>
      </c>
      <c r="M57" s="10">
        <v>1</v>
      </c>
      <c r="N57" s="10"/>
      <c r="O57" s="10">
        <v>1</v>
      </c>
      <c r="P57" s="10"/>
      <c r="Q57" s="10"/>
      <c r="R57" s="10"/>
      <c r="S57" s="10"/>
      <c r="T57" s="10"/>
      <c r="U57" s="10"/>
      <c r="V57" s="10"/>
      <c r="W57" s="9">
        <v>1</v>
      </c>
      <c r="X57" s="9"/>
      <c r="Y57" s="9">
        <v>1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</row>
    <row r="58" spans="1:36" ht="16.5">
      <c r="A58" s="14" t="s">
        <v>6</v>
      </c>
      <c r="B58" s="10" t="s">
        <v>72</v>
      </c>
      <c r="C58" s="10" t="s">
        <v>57</v>
      </c>
      <c r="D58" s="10">
        <v>6</v>
      </c>
      <c r="E58" s="10">
        <v>6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</row>
    <row r="59" spans="1:36" ht="16.5">
      <c r="A59" s="14" t="s">
        <v>6</v>
      </c>
      <c r="B59" s="10" t="s">
        <v>73</v>
      </c>
      <c r="C59" s="10" t="s">
        <v>57</v>
      </c>
      <c r="D59" s="10">
        <v>2</v>
      </c>
      <c r="E59" s="10">
        <v>6</v>
      </c>
      <c r="F59" s="10"/>
      <c r="G59" s="10"/>
      <c r="H59" s="10">
        <v>1</v>
      </c>
      <c r="I59" s="10"/>
      <c r="J59" s="10">
        <v>1</v>
      </c>
      <c r="K59" s="10"/>
      <c r="L59" s="10">
        <v>1</v>
      </c>
      <c r="M59" s="10">
        <v>2</v>
      </c>
      <c r="N59" s="10">
        <v>1</v>
      </c>
      <c r="O59" s="10">
        <v>1</v>
      </c>
      <c r="P59" s="10"/>
      <c r="Q59" s="10"/>
      <c r="R59" s="10"/>
      <c r="S59" s="10">
        <v>1</v>
      </c>
      <c r="T59" s="10"/>
      <c r="U59" s="10"/>
      <c r="V59" s="10"/>
      <c r="W59" s="9">
        <v>2</v>
      </c>
      <c r="X59" s="9"/>
      <c r="Y59" s="9">
        <v>0</v>
      </c>
      <c r="Z59" s="9"/>
      <c r="AA59" s="9">
        <v>1</v>
      </c>
      <c r="AB59" s="9"/>
      <c r="AC59" s="9"/>
      <c r="AD59" s="9"/>
      <c r="AE59" s="9"/>
      <c r="AF59" s="9"/>
      <c r="AG59" s="9"/>
      <c r="AH59" s="9"/>
      <c r="AI59" s="9"/>
      <c r="AJ59" s="9" t="s">
        <v>337</v>
      </c>
    </row>
    <row r="60" spans="1:36" ht="16.5">
      <c r="A60" s="14" t="s">
        <v>6</v>
      </c>
      <c r="B60" s="10" t="s">
        <v>74</v>
      </c>
      <c r="C60" s="10" t="s">
        <v>57</v>
      </c>
      <c r="D60" s="10">
        <v>3</v>
      </c>
      <c r="E60" s="10">
        <v>8</v>
      </c>
      <c r="F60" s="10"/>
      <c r="G60" s="10"/>
      <c r="H60" s="10">
        <v>1</v>
      </c>
      <c r="I60" s="10"/>
      <c r="J60" s="10">
        <v>1</v>
      </c>
      <c r="K60" s="10"/>
      <c r="L60" s="10">
        <v>1</v>
      </c>
      <c r="M60" s="10">
        <v>1</v>
      </c>
      <c r="N60" s="10">
        <v>1</v>
      </c>
      <c r="O60" s="10">
        <v>1</v>
      </c>
      <c r="P60" s="10"/>
      <c r="Q60" s="10"/>
      <c r="R60" s="10"/>
      <c r="S60" s="10"/>
      <c r="T60" s="10"/>
      <c r="U60" s="10"/>
      <c r="V60" s="10"/>
      <c r="W60" s="9">
        <v>2</v>
      </c>
      <c r="X60" s="9"/>
      <c r="Y60" s="9">
        <v>1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</row>
    <row r="61" spans="1:36" ht="16.5">
      <c r="A61" s="14" t="s">
        <v>6</v>
      </c>
      <c r="B61" s="10" t="s">
        <v>75</v>
      </c>
      <c r="C61" s="10" t="s">
        <v>57</v>
      </c>
      <c r="D61" s="10">
        <v>3</v>
      </c>
      <c r="E61" s="10">
        <v>8</v>
      </c>
      <c r="F61" s="10"/>
      <c r="G61" s="10"/>
      <c r="H61" s="10">
        <v>1</v>
      </c>
      <c r="I61" s="10"/>
      <c r="J61" s="10">
        <v>1</v>
      </c>
      <c r="K61" s="10"/>
      <c r="L61" s="10">
        <v>1</v>
      </c>
      <c r="M61" s="10">
        <v>1</v>
      </c>
      <c r="N61" s="10">
        <v>1</v>
      </c>
      <c r="O61" s="10">
        <v>1</v>
      </c>
      <c r="P61" s="10"/>
      <c r="Q61" s="10"/>
      <c r="R61" s="10"/>
      <c r="S61" s="10"/>
      <c r="T61" s="10"/>
      <c r="U61" s="10"/>
      <c r="V61" s="10"/>
      <c r="W61" s="9">
        <v>2</v>
      </c>
      <c r="X61" s="9"/>
      <c r="Y61" s="9">
        <v>1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</row>
    <row r="62" spans="1:36" ht="16.5">
      <c r="A62" s="14" t="s">
        <v>6</v>
      </c>
      <c r="B62" s="10" t="s">
        <v>76</v>
      </c>
      <c r="C62" s="10" t="s">
        <v>57</v>
      </c>
      <c r="D62" s="10">
        <v>2</v>
      </c>
      <c r="E62" s="10">
        <v>6</v>
      </c>
      <c r="F62" s="10"/>
      <c r="G62" s="10"/>
      <c r="H62" s="10">
        <v>1</v>
      </c>
      <c r="I62" s="10"/>
      <c r="J62" s="10">
        <v>1</v>
      </c>
      <c r="K62" s="10"/>
      <c r="L62" s="10">
        <v>2</v>
      </c>
      <c r="M62" s="10"/>
      <c r="N62" s="10"/>
      <c r="O62" s="10">
        <v>1</v>
      </c>
      <c r="P62" s="10"/>
      <c r="Q62" s="10">
        <v>1</v>
      </c>
      <c r="R62" s="10"/>
      <c r="S62" s="10"/>
      <c r="T62" s="10"/>
      <c r="U62" s="10"/>
      <c r="V62" s="10"/>
      <c r="W62" s="9">
        <v>2</v>
      </c>
      <c r="X62" s="9">
        <v>2</v>
      </c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</row>
    <row r="63" spans="1:36" ht="16.5">
      <c r="A63" s="14" t="s">
        <v>6</v>
      </c>
      <c r="B63" s="10" t="s">
        <v>77</v>
      </c>
      <c r="C63" s="10" t="s">
        <v>57</v>
      </c>
      <c r="D63" s="10">
        <v>2</v>
      </c>
      <c r="E63" s="10">
        <v>6</v>
      </c>
      <c r="F63" s="10"/>
      <c r="G63" s="10"/>
      <c r="H63" s="10">
        <v>1</v>
      </c>
      <c r="I63" s="10"/>
      <c r="J63" s="10">
        <v>1</v>
      </c>
      <c r="K63" s="10"/>
      <c r="L63" s="10">
        <v>1</v>
      </c>
      <c r="M63" s="10">
        <v>1</v>
      </c>
      <c r="N63" s="10"/>
      <c r="O63" s="10">
        <v>1</v>
      </c>
      <c r="P63" s="10"/>
      <c r="Q63" s="10"/>
      <c r="R63" s="10"/>
      <c r="S63" s="10"/>
      <c r="T63" s="10"/>
      <c r="U63" s="10"/>
      <c r="V63" s="10"/>
      <c r="W63" s="9">
        <v>1</v>
      </c>
      <c r="X63" s="9"/>
      <c r="Y63" s="9">
        <v>1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</row>
    <row r="64" spans="1:36" ht="16.5">
      <c r="A64" s="14" t="s">
        <v>6</v>
      </c>
      <c r="B64" s="10" t="s">
        <v>78</v>
      </c>
      <c r="C64" s="10" t="s">
        <v>57</v>
      </c>
      <c r="D64" s="10">
        <v>2</v>
      </c>
      <c r="E64" s="10">
        <v>6</v>
      </c>
      <c r="F64" s="10"/>
      <c r="G64" s="10"/>
      <c r="H64" s="10">
        <v>1</v>
      </c>
      <c r="I64" s="10"/>
      <c r="J64" s="10">
        <v>1</v>
      </c>
      <c r="K64" s="10"/>
      <c r="L64" s="10">
        <v>1</v>
      </c>
      <c r="M64" s="10">
        <v>1</v>
      </c>
      <c r="N64" s="10"/>
      <c r="O64" s="10">
        <v>1</v>
      </c>
      <c r="P64" s="10"/>
      <c r="Q64" s="10"/>
      <c r="R64" s="10"/>
      <c r="S64" s="10"/>
      <c r="T64" s="10"/>
      <c r="U64" s="10"/>
      <c r="V64" s="10"/>
      <c r="W64" s="9">
        <v>1</v>
      </c>
      <c r="X64" s="9"/>
      <c r="Y64" s="9">
        <v>1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</row>
    <row r="65" spans="1:36" ht="16.5">
      <c r="A65" s="14" t="s">
        <v>6</v>
      </c>
      <c r="B65" s="10" t="s">
        <v>79</v>
      </c>
      <c r="C65" s="10" t="s">
        <v>57</v>
      </c>
      <c r="D65" s="10">
        <v>1</v>
      </c>
      <c r="E65" s="10">
        <v>1</v>
      </c>
      <c r="F65" s="10">
        <v>1</v>
      </c>
      <c r="G65" s="10"/>
      <c r="H65" s="10">
        <v>1</v>
      </c>
      <c r="I65" s="10"/>
      <c r="J65" s="10">
        <v>1</v>
      </c>
      <c r="K65" s="10"/>
      <c r="L65" s="10"/>
      <c r="M65" s="10">
        <v>0</v>
      </c>
      <c r="N65" s="10">
        <v>1</v>
      </c>
      <c r="O65" s="10"/>
      <c r="P65" s="10"/>
      <c r="Q65" s="10"/>
      <c r="R65" s="10"/>
      <c r="S65" s="10"/>
      <c r="T65" s="10"/>
      <c r="U65" s="10">
        <v>0</v>
      </c>
      <c r="V65" s="10"/>
      <c r="W65" s="9">
        <v>1</v>
      </c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</row>
    <row r="66" spans="1:36" ht="16.5">
      <c r="A66" s="14" t="s">
        <v>6</v>
      </c>
      <c r="B66" s="10" t="s">
        <v>80</v>
      </c>
      <c r="C66" s="10" t="s">
        <v>57</v>
      </c>
      <c r="D66" s="10">
        <v>1</v>
      </c>
      <c r="E66" s="10">
        <v>3</v>
      </c>
      <c r="F66" s="10"/>
      <c r="G66" s="10"/>
      <c r="H66" s="10"/>
      <c r="I66" s="10"/>
      <c r="J66" s="10"/>
      <c r="K66" s="10"/>
      <c r="L66" s="10"/>
      <c r="M66" s="10"/>
      <c r="N66" s="10">
        <v>1</v>
      </c>
      <c r="O66" s="10"/>
      <c r="P66" s="10"/>
      <c r="Q66" s="10"/>
      <c r="R66" s="10"/>
      <c r="S66" s="10"/>
      <c r="T66" s="10"/>
      <c r="U66" s="10"/>
      <c r="V66" s="10"/>
      <c r="W66" s="9">
        <v>1</v>
      </c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</row>
    <row r="67" spans="1:36" ht="16.5">
      <c r="A67" s="14" t="s">
        <v>6</v>
      </c>
      <c r="B67" s="10" t="s">
        <v>81</v>
      </c>
      <c r="C67" s="10" t="s">
        <v>57</v>
      </c>
      <c r="D67" s="10">
        <v>1</v>
      </c>
      <c r="E67" s="10">
        <v>3</v>
      </c>
      <c r="F67" s="10"/>
      <c r="G67" s="10"/>
      <c r="H67" s="10">
        <v>1</v>
      </c>
      <c r="I67" s="10"/>
      <c r="J67" s="10">
        <v>1</v>
      </c>
      <c r="K67" s="10"/>
      <c r="L67" s="10">
        <v>1</v>
      </c>
      <c r="M67" s="10">
        <v>1</v>
      </c>
      <c r="N67" s="10"/>
      <c r="O67" s="10">
        <v>1</v>
      </c>
      <c r="P67" s="10"/>
      <c r="Q67" s="10"/>
      <c r="R67" s="10"/>
      <c r="S67" s="10"/>
      <c r="T67" s="10"/>
      <c r="U67" s="10"/>
      <c r="V67" s="10"/>
      <c r="W67" s="9">
        <v>1</v>
      </c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</row>
    <row r="68" spans="1:36" ht="16.5">
      <c r="A68" s="14" t="s">
        <v>6</v>
      </c>
      <c r="B68" s="10" t="s">
        <v>82</v>
      </c>
      <c r="C68" s="10" t="s">
        <v>57</v>
      </c>
      <c r="D68" s="10">
        <v>6</v>
      </c>
      <c r="E68" s="10">
        <v>7</v>
      </c>
      <c r="F68" s="10"/>
      <c r="G68" s="10"/>
      <c r="H68" s="10"/>
      <c r="I68" s="10"/>
      <c r="J68" s="10"/>
      <c r="K68" s="10"/>
      <c r="L68" s="10"/>
      <c r="M68" s="10"/>
      <c r="N68" s="10">
        <v>2</v>
      </c>
      <c r="O68" s="10"/>
      <c r="P68" s="10"/>
      <c r="Q68" s="10"/>
      <c r="R68" s="10"/>
      <c r="S68" s="10"/>
      <c r="T68" s="10"/>
      <c r="U68" s="10"/>
      <c r="V68" s="10"/>
      <c r="W68" s="9">
        <v>2</v>
      </c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</row>
    <row r="69" spans="1:36" ht="16.5">
      <c r="A69" s="14" t="s">
        <v>6</v>
      </c>
      <c r="B69" s="10" t="s">
        <v>83</v>
      </c>
      <c r="C69" s="10" t="s">
        <v>57</v>
      </c>
      <c r="D69" s="10">
        <v>5</v>
      </c>
      <c r="E69" s="10">
        <v>10</v>
      </c>
      <c r="F69" s="10"/>
      <c r="G69" s="10"/>
      <c r="H69" s="10"/>
      <c r="I69" s="10"/>
      <c r="J69" s="10"/>
      <c r="K69" s="10"/>
      <c r="L69" s="10"/>
      <c r="M69" s="10"/>
      <c r="N69" s="10">
        <v>1</v>
      </c>
      <c r="O69" s="10"/>
      <c r="P69" s="10"/>
      <c r="Q69" s="10"/>
      <c r="R69" s="10"/>
      <c r="S69" s="10"/>
      <c r="T69" s="10"/>
      <c r="U69" s="10"/>
      <c r="V69" s="10"/>
      <c r="W69" s="9">
        <v>1</v>
      </c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</row>
    <row r="70" spans="1:36" ht="16.5">
      <c r="A70" s="14" t="s">
        <v>6</v>
      </c>
      <c r="B70" s="10" t="s">
        <v>84</v>
      </c>
      <c r="C70" s="10" t="s">
        <v>57</v>
      </c>
      <c r="D70" s="10">
        <v>3</v>
      </c>
      <c r="E70" s="10">
        <v>5</v>
      </c>
      <c r="F70" s="10">
        <v>1</v>
      </c>
      <c r="G70" s="10"/>
      <c r="H70" s="10">
        <v>0</v>
      </c>
      <c r="I70" s="10"/>
      <c r="J70" s="10">
        <v>0</v>
      </c>
      <c r="K70" s="10"/>
      <c r="L70" s="10"/>
      <c r="M70" s="10"/>
      <c r="N70" s="10">
        <v>2</v>
      </c>
      <c r="O70" s="10">
        <v>1</v>
      </c>
      <c r="P70" s="10"/>
      <c r="Q70" s="10"/>
      <c r="R70" s="10"/>
      <c r="S70" s="10"/>
      <c r="T70" s="10"/>
      <c r="U70" s="10">
        <v>1</v>
      </c>
      <c r="V70" s="10"/>
      <c r="W70" s="9">
        <v>2</v>
      </c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</row>
    <row r="71" spans="1:36" ht="16.5">
      <c r="A71" s="14" t="s">
        <v>6</v>
      </c>
      <c r="B71" s="10" t="s">
        <v>86</v>
      </c>
      <c r="C71" s="10" t="s">
        <v>57</v>
      </c>
      <c r="D71" s="10">
        <v>3</v>
      </c>
      <c r="E71" s="10">
        <v>7</v>
      </c>
      <c r="F71" s="10"/>
      <c r="G71" s="10"/>
      <c r="H71" s="10"/>
      <c r="I71" s="10"/>
      <c r="J71" s="10"/>
      <c r="K71" s="10"/>
      <c r="L71" s="10"/>
      <c r="M71" s="10"/>
      <c r="N71" s="10">
        <v>1</v>
      </c>
      <c r="O71" s="10">
        <v>1</v>
      </c>
      <c r="P71" s="10"/>
      <c r="Q71" s="10"/>
      <c r="R71" s="10"/>
      <c r="S71" s="10"/>
      <c r="T71" s="10"/>
      <c r="U71" s="10"/>
      <c r="V71" s="10"/>
      <c r="W71" s="9">
        <v>1</v>
      </c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</row>
    <row r="72" spans="1:36" ht="16.5">
      <c r="A72" s="14" t="s">
        <v>6</v>
      </c>
      <c r="B72" s="10" t="s">
        <v>87</v>
      </c>
      <c r="C72" s="10" t="s">
        <v>57</v>
      </c>
      <c r="D72" s="10">
        <v>1</v>
      </c>
      <c r="E72" s="10">
        <v>2</v>
      </c>
      <c r="F72" s="10"/>
      <c r="G72" s="10"/>
      <c r="H72" s="10"/>
      <c r="I72" s="10"/>
      <c r="J72" s="10"/>
      <c r="K72" s="10"/>
      <c r="L72" s="10"/>
      <c r="M72" s="10"/>
      <c r="N72" s="10">
        <v>0</v>
      </c>
      <c r="O72" s="10"/>
      <c r="P72" s="10"/>
      <c r="Q72" s="10"/>
      <c r="R72" s="10"/>
      <c r="S72" s="10"/>
      <c r="T72" s="10"/>
      <c r="U72" s="10"/>
      <c r="V72" s="10"/>
      <c r="W72" s="9">
        <v>0</v>
      </c>
      <c r="X72" s="9"/>
      <c r="Y72" s="9"/>
      <c r="Z72" s="9"/>
      <c r="AA72" s="9"/>
      <c r="AB72" s="9"/>
      <c r="AC72" s="9"/>
      <c r="AD72" s="9">
        <v>0</v>
      </c>
      <c r="AE72" s="9"/>
      <c r="AF72" s="9"/>
      <c r="AG72" s="9"/>
      <c r="AH72" s="9"/>
      <c r="AI72" s="9"/>
      <c r="AJ72" s="9"/>
    </row>
    <row r="73" spans="1:36" ht="16.5">
      <c r="A73" s="14" t="s">
        <v>6</v>
      </c>
      <c r="B73" s="10" t="s">
        <v>88</v>
      </c>
      <c r="C73" s="10" t="s">
        <v>57</v>
      </c>
      <c r="D73" s="10">
        <v>4</v>
      </c>
      <c r="E73" s="10">
        <v>6</v>
      </c>
      <c r="F73" s="10">
        <v>1</v>
      </c>
      <c r="G73" s="10"/>
      <c r="H73" s="10">
        <v>1</v>
      </c>
      <c r="I73" s="10"/>
      <c r="J73" s="10">
        <v>1</v>
      </c>
      <c r="K73" s="10"/>
      <c r="L73" s="10">
        <v>1</v>
      </c>
      <c r="M73" s="10">
        <v>1</v>
      </c>
      <c r="N73" s="10">
        <v>1</v>
      </c>
      <c r="O73" s="10">
        <v>1</v>
      </c>
      <c r="P73" s="10"/>
      <c r="Q73" s="10"/>
      <c r="R73" s="10"/>
      <c r="S73" s="10"/>
      <c r="T73" s="10"/>
      <c r="U73" s="10">
        <v>0</v>
      </c>
      <c r="V73" s="10"/>
      <c r="W73" s="9">
        <v>2</v>
      </c>
      <c r="X73" s="9"/>
      <c r="Y73" s="9">
        <v>1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</row>
    <row r="74" spans="1:36" ht="16.5">
      <c r="A74" s="14" t="s">
        <v>6</v>
      </c>
      <c r="B74" s="10" t="s">
        <v>85</v>
      </c>
      <c r="C74" s="10" t="s">
        <v>57</v>
      </c>
      <c r="D74" s="10">
        <v>1</v>
      </c>
      <c r="E74" s="10">
        <v>2</v>
      </c>
      <c r="F74" s="10">
        <v>1</v>
      </c>
      <c r="G74" s="10"/>
      <c r="H74" s="10">
        <v>1</v>
      </c>
      <c r="I74" s="10"/>
      <c r="J74" s="10">
        <v>1</v>
      </c>
      <c r="K74" s="10"/>
      <c r="L74" s="10">
        <v>1</v>
      </c>
      <c r="M74" s="10"/>
      <c r="N74" s="10"/>
      <c r="O74" s="10">
        <v>1</v>
      </c>
      <c r="P74" s="10"/>
      <c r="Q74" s="10"/>
      <c r="R74" s="10"/>
      <c r="S74" s="10"/>
      <c r="T74" s="10"/>
      <c r="U74" s="10">
        <v>1</v>
      </c>
      <c r="V74" s="10">
        <v>1</v>
      </c>
      <c r="W74" s="9">
        <v>1</v>
      </c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</row>
    <row r="75" spans="1:36" ht="16.5">
      <c r="A75" s="14" t="s">
        <v>6</v>
      </c>
      <c r="B75" s="10" t="s">
        <v>89</v>
      </c>
      <c r="C75" s="10" t="s">
        <v>57</v>
      </c>
      <c r="D75" s="10">
        <v>2</v>
      </c>
      <c r="E75" s="10">
        <v>2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</row>
    <row r="76" spans="1:36" ht="16.5">
      <c r="A76" s="14" t="s">
        <v>6</v>
      </c>
      <c r="B76" s="10" t="s">
        <v>90</v>
      </c>
      <c r="C76" s="10" t="s">
        <v>57</v>
      </c>
      <c r="D76" s="10">
        <v>2</v>
      </c>
      <c r="E76" s="10">
        <v>6</v>
      </c>
      <c r="F76" s="10"/>
      <c r="G76" s="10"/>
      <c r="H76" s="10">
        <v>1</v>
      </c>
      <c r="I76" s="10"/>
      <c r="J76" s="10">
        <v>1</v>
      </c>
      <c r="K76" s="10"/>
      <c r="L76" s="10">
        <v>2</v>
      </c>
      <c r="M76" s="10"/>
      <c r="N76" s="10"/>
      <c r="O76" s="10">
        <v>1</v>
      </c>
      <c r="P76" s="10"/>
      <c r="Q76" s="10">
        <v>1</v>
      </c>
      <c r="R76" s="10"/>
      <c r="S76" s="10"/>
      <c r="T76" s="10"/>
      <c r="U76" s="10"/>
      <c r="V76" s="10"/>
      <c r="W76" s="9">
        <v>2</v>
      </c>
      <c r="X76" s="9">
        <v>2</v>
      </c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</row>
    <row r="77" spans="1:36" ht="16.5">
      <c r="A77" s="14" t="s">
        <v>6</v>
      </c>
      <c r="B77" s="10" t="s">
        <v>91</v>
      </c>
      <c r="C77" s="10" t="s">
        <v>57</v>
      </c>
      <c r="D77" s="10">
        <v>3</v>
      </c>
      <c r="E77" s="10">
        <v>8</v>
      </c>
      <c r="F77" s="10"/>
      <c r="G77" s="10"/>
      <c r="H77" s="10">
        <v>1</v>
      </c>
      <c r="I77" s="10"/>
      <c r="J77" s="10">
        <v>1</v>
      </c>
      <c r="K77" s="10"/>
      <c r="L77" s="10">
        <v>1</v>
      </c>
      <c r="M77" s="10">
        <v>1</v>
      </c>
      <c r="N77" s="10"/>
      <c r="O77" s="10">
        <v>1</v>
      </c>
      <c r="P77" s="10"/>
      <c r="Q77" s="10"/>
      <c r="R77" s="10"/>
      <c r="S77" s="10"/>
      <c r="T77" s="10"/>
      <c r="U77" s="10"/>
      <c r="V77" s="10"/>
      <c r="W77" s="9">
        <v>1</v>
      </c>
      <c r="X77" s="9"/>
      <c r="Y77" s="9">
        <v>1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</row>
    <row r="78" spans="1:36" ht="16.5">
      <c r="A78" s="14" t="s">
        <v>6</v>
      </c>
      <c r="B78" s="10" t="s">
        <v>92</v>
      </c>
      <c r="C78" s="10" t="s">
        <v>57</v>
      </c>
      <c r="D78" s="10">
        <v>2</v>
      </c>
      <c r="E78" s="10">
        <v>4</v>
      </c>
      <c r="F78" s="10"/>
      <c r="G78" s="10"/>
      <c r="H78" s="10">
        <v>1</v>
      </c>
      <c r="I78" s="10"/>
      <c r="J78" s="10">
        <v>1</v>
      </c>
      <c r="K78" s="10"/>
      <c r="L78" s="10"/>
      <c r="M78" s="10"/>
      <c r="N78" s="10">
        <v>1</v>
      </c>
      <c r="O78" s="10"/>
      <c r="P78" s="10"/>
      <c r="Q78" s="10"/>
      <c r="R78" s="10"/>
      <c r="S78" s="10"/>
      <c r="T78" s="10"/>
      <c r="U78" s="10"/>
      <c r="V78" s="10"/>
      <c r="W78" s="9">
        <v>1</v>
      </c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</row>
    <row r="79" spans="1:36" ht="16.5">
      <c r="A79" s="14" t="s">
        <v>6</v>
      </c>
      <c r="B79" s="10" t="s">
        <v>93</v>
      </c>
      <c r="C79" s="10" t="s">
        <v>57</v>
      </c>
      <c r="D79" s="10">
        <v>2</v>
      </c>
      <c r="E79" s="10">
        <v>3</v>
      </c>
      <c r="F79" s="10">
        <v>1</v>
      </c>
      <c r="G79" s="10"/>
      <c r="H79" s="10">
        <v>1</v>
      </c>
      <c r="I79" s="10"/>
      <c r="J79" s="10">
        <v>1</v>
      </c>
      <c r="K79" s="10"/>
      <c r="L79" s="10"/>
      <c r="M79" s="10"/>
      <c r="N79" s="10">
        <v>1</v>
      </c>
      <c r="O79" s="10">
        <v>1</v>
      </c>
      <c r="P79" s="10"/>
      <c r="Q79" s="10"/>
      <c r="R79" s="10"/>
      <c r="S79" s="10"/>
      <c r="T79" s="10"/>
      <c r="U79" s="10"/>
      <c r="V79" s="10"/>
      <c r="W79" s="9">
        <v>1</v>
      </c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</row>
    <row r="80" spans="1:36" ht="17.25" customHeight="1">
      <c r="A80" s="14" t="s">
        <v>6</v>
      </c>
      <c r="B80" s="10" t="s">
        <v>94</v>
      </c>
      <c r="C80" s="10" t="s">
        <v>57</v>
      </c>
      <c r="D80" s="10">
        <v>1</v>
      </c>
      <c r="E80" s="10">
        <v>2</v>
      </c>
      <c r="F80" s="10"/>
      <c r="G80" s="10"/>
      <c r="H80" s="10">
        <v>0</v>
      </c>
      <c r="I80" s="10"/>
      <c r="J80" s="10">
        <v>0</v>
      </c>
      <c r="K80" s="10"/>
      <c r="L80" s="10"/>
      <c r="M80" s="10"/>
      <c r="N80" s="10">
        <v>1</v>
      </c>
      <c r="O80" s="10"/>
      <c r="P80" s="10"/>
      <c r="Q80" s="10"/>
      <c r="R80" s="10"/>
      <c r="S80" s="10"/>
      <c r="T80" s="10"/>
      <c r="U80" s="10"/>
      <c r="V80" s="10"/>
      <c r="W80" s="9">
        <v>1</v>
      </c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</row>
    <row r="81" spans="1:36" ht="16.5">
      <c r="A81" s="14" t="s">
        <v>6</v>
      </c>
      <c r="B81" s="10" t="s">
        <v>95</v>
      </c>
      <c r="C81" s="10" t="s">
        <v>57</v>
      </c>
      <c r="D81" s="10">
        <v>2</v>
      </c>
      <c r="E81" s="10">
        <v>6</v>
      </c>
      <c r="F81" s="10"/>
      <c r="G81" s="10"/>
      <c r="H81" s="10">
        <v>1</v>
      </c>
      <c r="I81" s="10"/>
      <c r="J81" s="10">
        <v>1</v>
      </c>
      <c r="K81" s="10"/>
      <c r="L81" s="10">
        <v>1</v>
      </c>
      <c r="M81" s="10">
        <v>1</v>
      </c>
      <c r="N81" s="10"/>
      <c r="O81" s="10">
        <v>1</v>
      </c>
      <c r="P81" s="10"/>
      <c r="Q81" s="10"/>
      <c r="R81" s="10"/>
      <c r="S81" s="10"/>
      <c r="T81" s="10"/>
      <c r="U81" s="10"/>
      <c r="V81" s="10"/>
      <c r="W81" s="9">
        <v>1</v>
      </c>
      <c r="X81" s="9"/>
      <c r="Y81" s="9">
        <v>1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</row>
    <row r="82" spans="1:36" ht="16.5">
      <c r="A82" s="14" t="s">
        <v>6</v>
      </c>
      <c r="B82" s="10" t="s">
        <v>96</v>
      </c>
      <c r="C82" s="10" t="s">
        <v>57</v>
      </c>
      <c r="D82" s="10"/>
      <c r="E82" s="10">
        <v>0</v>
      </c>
      <c r="F82" s="10"/>
      <c r="G82" s="10"/>
      <c r="H82" s="10"/>
      <c r="I82" s="10"/>
      <c r="J82" s="10"/>
      <c r="K82" s="10"/>
      <c r="L82" s="10"/>
      <c r="M82" s="10"/>
      <c r="N82" s="10">
        <v>1</v>
      </c>
      <c r="O82" s="10"/>
      <c r="P82" s="10"/>
      <c r="Q82" s="10"/>
      <c r="R82" s="10"/>
      <c r="S82" s="10"/>
      <c r="T82" s="10"/>
      <c r="U82" s="10"/>
      <c r="V82" s="10"/>
      <c r="W82" s="9">
        <v>1</v>
      </c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</row>
    <row r="83" spans="1:36" ht="16.5">
      <c r="A83" s="14" t="s">
        <v>6</v>
      </c>
      <c r="B83" s="10" t="s">
        <v>97</v>
      </c>
      <c r="C83" s="10" t="s">
        <v>57</v>
      </c>
      <c r="D83" s="10">
        <v>1</v>
      </c>
      <c r="E83" s="10">
        <v>3</v>
      </c>
      <c r="F83" s="10"/>
      <c r="G83" s="10"/>
      <c r="H83" s="10">
        <v>1</v>
      </c>
      <c r="I83" s="10"/>
      <c r="J83" s="10">
        <v>1</v>
      </c>
      <c r="K83" s="10"/>
      <c r="L83" s="10">
        <v>1</v>
      </c>
      <c r="M83" s="10"/>
      <c r="N83" s="10"/>
      <c r="O83" s="10">
        <v>1</v>
      </c>
      <c r="P83" s="10"/>
      <c r="Q83" s="10"/>
      <c r="R83" s="10"/>
      <c r="S83" s="10"/>
      <c r="T83" s="10"/>
      <c r="U83" s="10"/>
      <c r="V83" s="10"/>
      <c r="W83" s="9">
        <v>1</v>
      </c>
      <c r="X83" s="9">
        <v>1</v>
      </c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</row>
    <row r="84" spans="1:36" ht="16.5">
      <c r="A84" s="14" t="s">
        <v>6</v>
      </c>
      <c r="B84" s="10" t="s">
        <v>311</v>
      </c>
      <c r="C84" s="10" t="s">
        <v>57</v>
      </c>
      <c r="D84" s="10">
        <v>3</v>
      </c>
      <c r="E84" s="10">
        <v>8</v>
      </c>
      <c r="F84" s="10"/>
      <c r="G84" s="10"/>
      <c r="H84" s="10">
        <v>1</v>
      </c>
      <c r="I84" s="10"/>
      <c r="J84" s="10">
        <v>1</v>
      </c>
      <c r="K84" s="10"/>
      <c r="L84" s="10">
        <v>1</v>
      </c>
      <c r="M84" s="10">
        <v>1</v>
      </c>
      <c r="N84" s="10"/>
      <c r="O84" s="10">
        <v>1</v>
      </c>
      <c r="P84" s="10"/>
      <c r="Q84" s="10"/>
      <c r="R84" s="10"/>
      <c r="S84" s="10"/>
      <c r="T84" s="10"/>
      <c r="U84" s="10"/>
      <c r="V84" s="10"/>
      <c r="W84" s="9">
        <v>1</v>
      </c>
      <c r="X84" s="9"/>
      <c r="Y84" s="9">
        <v>1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</row>
    <row r="85" spans="1:36" ht="16.5">
      <c r="A85" s="14" t="s">
        <v>6</v>
      </c>
      <c r="B85" s="10" t="s">
        <v>99</v>
      </c>
      <c r="C85" s="10" t="s">
        <v>57</v>
      </c>
      <c r="D85" s="10">
        <v>1</v>
      </c>
      <c r="E85" s="10">
        <v>1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</row>
    <row r="86" spans="1:36" ht="16.5">
      <c r="A86" s="14" t="s">
        <v>6</v>
      </c>
      <c r="B86" s="10" t="s">
        <v>98</v>
      </c>
      <c r="C86" s="10" t="s">
        <v>57</v>
      </c>
      <c r="D86" s="10">
        <v>2</v>
      </c>
      <c r="E86" s="10">
        <v>4</v>
      </c>
      <c r="F86" s="10"/>
      <c r="G86" s="10"/>
      <c r="H86" s="10"/>
      <c r="I86" s="10"/>
      <c r="J86" s="10"/>
      <c r="K86" s="10"/>
      <c r="L86" s="10"/>
      <c r="M86" s="10"/>
      <c r="N86" s="10">
        <v>1</v>
      </c>
      <c r="O86" s="10"/>
      <c r="P86" s="10"/>
      <c r="Q86" s="10"/>
      <c r="R86" s="10"/>
      <c r="S86" s="10"/>
      <c r="T86" s="10"/>
      <c r="U86" s="10"/>
      <c r="V86" s="10"/>
      <c r="W86" s="9">
        <v>1</v>
      </c>
      <c r="X86" s="9"/>
      <c r="Y86" s="9">
        <v>0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</row>
    <row r="87" spans="1:36" ht="16.5">
      <c r="A87" s="14" t="s">
        <v>6</v>
      </c>
      <c r="B87" s="10" t="s">
        <v>157</v>
      </c>
      <c r="C87" s="10" t="s">
        <v>57</v>
      </c>
      <c r="D87" s="10">
        <v>2</v>
      </c>
      <c r="E87" s="10">
        <v>6</v>
      </c>
      <c r="F87" s="10"/>
      <c r="G87" s="10"/>
      <c r="H87" s="10">
        <v>1</v>
      </c>
      <c r="I87" s="10"/>
      <c r="J87" s="10">
        <v>1</v>
      </c>
      <c r="K87" s="10"/>
      <c r="L87" s="10">
        <v>1</v>
      </c>
      <c r="M87" s="10">
        <v>1</v>
      </c>
      <c r="N87" s="10">
        <v>1</v>
      </c>
      <c r="O87" s="10">
        <v>1</v>
      </c>
      <c r="P87" s="10"/>
      <c r="Q87" s="10"/>
      <c r="R87" s="10"/>
      <c r="S87" s="10"/>
      <c r="T87" s="10"/>
      <c r="U87" s="10"/>
      <c r="V87" s="10"/>
      <c r="W87" s="9">
        <v>2</v>
      </c>
      <c r="X87" s="9"/>
      <c r="Y87" s="9">
        <v>1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</row>
    <row r="88" spans="1:36" ht="16.5">
      <c r="A88" s="14" t="s">
        <v>6</v>
      </c>
      <c r="B88" s="10" t="s">
        <v>158</v>
      </c>
      <c r="C88" s="10" t="s">
        <v>57</v>
      </c>
      <c r="D88" s="10">
        <v>1</v>
      </c>
      <c r="E88" s="10">
        <v>1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</row>
    <row r="89" spans="1:36" ht="16.5">
      <c r="A89" s="14" t="s">
        <v>6</v>
      </c>
      <c r="B89" s="10" t="s">
        <v>104</v>
      </c>
      <c r="C89" s="10" t="s">
        <v>105</v>
      </c>
      <c r="D89" s="10">
        <v>1</v>
      </c>
      <c r="E89" s="10">
        <v>3</v>
      </c>
      <c r="F89" s="10"/>
      <c r="G89" s="10"/>
      <c r="H89" s="10">
        <v>1</v>
      </c>
      <c r="I89" s="10"/>
      <c r="J89" s="10">
        <v>1</v>
      </c>
      <c r="K89" s="10"/>
      <c r="L89" s="10">
        <v>1</v>
      </c>
      <c r="M89" s="10"/>
      <c r="N89" s="10"/>
      <c r="O89" s="10">
        <v>1</v>
      </c>
      <c r="P89" s="10"/>
      <c r="Q89" s="10"/>
      <c r="R89" s="10"/>
      <c r="S89" s="10"/>
      <c r="T89" s="10"/>
      <c r="U89" s="10"/>
      <c r="V89" s="10"/>
      <c r="W89" s="9">
        <v>1</v>
      </c>
      <c r="X89" s="9"/>
      <c r="Y89" s="9"/>
      <c r="Z89" s="9">
        <v>0</v>
      </c>
      <c r="AA89" s="9"/>
      <c r="AB89" s="9"/>
      <c r="AC89" s="9"/>
      <c r="AD89" s="9"/>
      <c r="AE89" s="9"/>
      <c r="AF89" s="9"/>
      <c r="AG89" s="9"/>
      <c r="AH89" s="9"/>
      <c r="AI89" s="9"/>
      <c r="AJ89" s="9"/>
    </row>
    <row r="90" spans="1:36" ht="16.5">
      <c r="A90" s="14" t="s">
        <v>6</v>
      </c>
      <c r="B90" s="10" t="s">
        <v>106</v>
      </c>
      <c r="C90" s="10" t="s">
        <v>105</v>
      </c>
      <c r="D90" s="10">
        <v>1</v>
      </c>
      <c r="E90" s="10">
        <v>1</v>
      </c>
      <c r="F90" s="10">
        <v>1</v>
      </c>
      <c r="G90" s="10"/>
      <c r="H90" s="10"/>
      <c r="I90" s="10"/>
      <c r="J90" s="10"/>
      <c r="K90" s="10"/>
      <c r="L90" s="10"/>
      <c r="M90" s="10"/>
      <c r="N90" s="10">
        <v>1</v>
      </c>
      <c r="O90" s="10"/>
      <c r="P90" s="10"/>
      <c r="Q90" s="10"/>
      <c r="R90" s="10"/>
      <c r="S90" s="10"/>
      <c r="T90" s="10"/>
      <c r="U90" s="10"/>
      <c r="V90" s="10"/>
      <c r="W90" s="9">
        <v>1</v>
      </c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</row>
    <row r="91" spans="1:36" ht="16.5">
      <c r="A91" s="14" t="s">
        <v>6</v>
      </c>
      <c r="B91" s="10" t="s">
        <v>107</v>
      </c>
      <c r="C91" s="10" t="s">
        <v>105</v>
      </c>
      <c r="D91" s="10">
        <v>2</v>
      </c>
      <c r="E91" s="10">
        <v>5</v>
      </c>
      <c r="F91" s="10"/>
      <c r="G91" s="10"/>
      <c r="H91" s="10"/>
      <c r="I91" s="10"/>
      <c r="J91" s="10"/>
      <c r="K91" s="10"/>
      <c r="L91" s="10">
        <v>1</v>
      </c>
      <c r="M91" s="10">
        <v>1</v>
      </c>
      <c r="N91" s="10">
        <v>1</v>
      </c>
      <c r="O91" s="10">
        <v>1</v>
      </c>
      <c r="P91" s="10"/>
      <c r="Q91" s="10"/>
      <c r="R91" s="10"/>
      <c r="S91" s="10"/>
      <c r="T91" s="10"/>
      <c r="U91" s="10"/>
      <c r="V91" s="10"/>
      <c r="W91" s="9">
        <v>2</v>
      </c>
      <c r="X91" s="9"/>
      <c r="Y91" s="9">
        <v>1</v>
      </c>
      <c r="Z91" s="9"/>
      <c r="AA91" s="9">
        <v>1</v>
      </c>
      <c r="AB91" s="9"/>
      <c r="AC91" s="9"/>
      <c r="AD91" s="9"/>
      <c r="AE91" s="9"/>
      <c r="AF91" s="9"/>
      <c r="AG91" s="9"/>
      <c r="AH91" s="9"/>
      <c r="AI91" s="9"/>
      <c r="AJ91" s="9"/>
    </row>
    <row r="92" spans="1:36" ht="16.5">
      <c r="A92" s="14" t="s">
        <v>6</v>
      </c>
      <c r="B92" s="10" t="s">
        <v>108</v>
      </c>
      <c r="C92" s="10" t="s">
        <v>105</v>
      </c>
      <c r="D92" s="10">
        <v>2</v>
      </c>
      <c r="E92" s="10">
        <v>5</v>
      </c>
      <c r="F92" s="10"/>
      <c r="G92" s="10"/>
      <c r="H92" s="10"/>
      <c r="I92" s="10"/>
      <c r="J92" s="10"/>
      <c r="K92" s="10"/>
      <c r="L92" s="10">
        <v>1</v>
      </c>
      <c r="M92" s="10">
        <v>1</v>
      </c>
      <c r="N92" s="10">
        <v>1</v>
      </c>
      <c r="O92" s="10">
        <v>1</v>
      </c>
      <c r="P92" s="10"/>
      <c r="Q92" s="10"/>
      <c r="R92" s="10"/>
      <c r="S92" s="10"/>
      <c r="T92" s="10"/>
      <c r="U92" s="10"/>
      <c r="V92" s="10"/>
      <c r="W92" s="9">
        <v>2</v>
      </c>
      <c r="X92" s="9"/>
      <c r="Y92" s="9">
        <v>1</v>
      </c>
      <c r="Z92" s="9"/>
      <c r="AA92" s="9">
        <v>1</v>
      </c>
      <c r="AB92" s="9"/>
      <c r="AC92" s="9"/>
      <c r="AD92" s="9"/>
      <c r="AE92" s="9"/>
      <c r="AF92" s="9"/>
      <c r="AG92" s="9"/>
      <c r="AH92" s="9"/>
      <c r="AI92" s="9"/>
      <c r="AJ92" s="9"/>
    </row>
    <row r="93" spans="1:36" ht="16.5">
      <c r="A93" s="14" t="s">
        <v>6</v>
      </c>
      <c r="B93" s="10" t="s">
        <v>109</v>
      </c>
      <c r="C93" s="10" t="s">
        <v>105</v>
      </c>
      <c r="D93" s="10">
        <v>1</v>
      </c>
      <c r="E93" s="10">
        <v>2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</row>
    <row r="94" spans="1:36" ht="16.5">
      <c r="A94" s="14" t="s">
        <v>6</v>
      </c>
      <c r="B94" s="10" t="s">
        <v>79</v>
      </c>
      <c r="C94" s="10" t="s">
        <v>105</v>
      </c>
      <c r="D94" s="10">
        <v>1</v>
      </c>
      <c r="E94" s="10">
        <v>1</v>
      </c>
      <c r="F94" s="10">
        <v>1</v>
      </c>
      <c r="G94" s="10"/>
      <c r="H94" s="10"/>
      <c r="I94" s="10"/>
      <c r="J94" s="10"/>
      <c r="K94" s="10"/>
      <c r="L94" s="10">
        <v>1</v>
      </c>
      <c r="M94" s="10">
        <v>1</v>
      </c>
      <c r="N94" s="10"/>
      <c r="O94" s="10"/>
      <c r="P94" s="10"/>
      <c r="Q94" s="10"/>
      <c r="R94" s="10"/>
      <c r="S94" s="10"/>
      <c r="T94" s="10"/>
      <c r="U94" s="10"/>
      <c r="V94" s="10"/>
      <c r="W94" s="9">
        <v>1</v>
      </c>
      <c r="X94" s="9"/>
      <c r="Y94" s="9">
        <v>1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</row>
    <row r="95" spans="1:36" ht="16.5">
      <c r="A95" s="14" t="s">
        <v>6</v>
      </c>
      <c r="B95" s="10" t="s">
        <v>110</v>
      </c>
      <c r="C95" s="10" t="s">
        <v>111</v>
      </c>
      <c r="D95" s="10">
        <v>2</v>
      </c>
      <c r="E95" s="10">
        <v>5</v>
      </c>
      <c r="F95" s="10"/>
      <c r="G95" s="10"/>
      <c r="H95" s="10"/>
      <c r="I95" s="10"/>
      <c r="J95" s="10"/>
      <c r="K95" s="10"/>
      <c r="L95" s="10">
        <v>1</v>
      </c>
      <c r="M95" s="10"/>
      <c r="N95" s="10">
        <v>1</v>
      </c>
      <c r="O95" s="10">
        <v>1</v>
      </c>
      <c r="P95" s="10"/>
      <c r="Q95" s="10"/>
      <c r="R95" s="10"/>
      <c r="S95" s="10"/>
      <c r="T95" s="10"/>
      <c r="U95" s="10"/>
      <c r="V95" s="10"/>
      <c r="W95" s="9">
        <v>2</v>
      </c>
      <c r="X95" s="9"/>
      <c r="Y95" s="9">
        <v>1</v>
      </c>
      <c r="Z95" s="9"/>
      <c r="AA95" s="9">
        <v>1</v>
      </c>
      <c r="AB95" s="9"/>
      <c r="AC95" s="9"/>
      <c r="AD95" s="9"/>
      <c r="AE95" s="9"/>
      <c r="AF95" s="9"/>
      <c r="AG95" s="9"/>
      <c r="AH95" s="9"/>
      <c r="AI95" s="9"/>
      <c r="AJ95" s="9"/>
    </row>
    <row r="96" spans="1:36" ht="16.5">
      <c r="A96" s="14" t="s">
        <v>6</v>
      </c>
      <c r="B96" s="10" t="s">
        <v>112</v>
      </c>
      <c r="C96" s="10" t="s">
        <v>111</v>
      </c>
      <c r="D96" s="10">
        <v>3</v>
      </c>
      <c r="E96" s="10">
        <v>7</v>
      </c>
      <c r="F96" s="10"/>
      <c r="G96" s="10"/>
      <c r="H96" s="10"/>
      <c r="I96" s="10"/>
      <c r="J96" s="10"/>
      <c r="K96" s="10"/>
      <c r="L96" s="10"/>
      <c r="M96" s="10"/>
      <c r="N96" s="10">
        <v>1</v>
      </c>
      <c r="O96" s="10"/>
      <c r="P96" s="10"/>
      <c r="Q96" s="10"/>
      <c r="R96" s="10"/>
      <c r="S96" s="10"/>
      <c r="T96" s="10"/>
      <c r="U96" s="10"/>
      <c r="V96" s="10"/>
      <c r="W96" s="9">
        <v>1</v>
      </c>
      <c r="X96" s="9"/>
      <c r="Y96" s="9"/>
      <c r="Z96" s="9"/>
      <c r="AA96" s="9"/>
      <c r="AB96" s="9"/>
      <c r="AC96" s="9"/>
      <c r="AD96" s="9">
        <v>1</v>
      </c>
      <c r="AE96" s="9"/>
      <c r="AF96" s="9"/>
      <c r="AG96" s="9"/>
      <c r="AH96" s="9"/>
      <c r="AI96" s="9"/>
      <c r="AJ96" s="9"/>
    </row>
    <row r="97" spans="1:36" ht="16.5">
      <c r="A97" s="14" t="s">
        <v>6</v>
      </c>
      <c r="B97" s="10" t="s">
        <v>113</v>
      </c>
      <c r="C97" s="10" t="s">
        <v>111</v>
      </c>
      <c r="D97" s="10">
        <v>1</v>
      </c>
      <c r="E97" s="10">
        <v>3</v>
      </c>
      <c r="F97" s="10"/>
      <c r="G97" s="10"/>
      <c r="H97" s="10"/>
      <c r="I97" s="10"/>
      <c r="J97" s="10"/>
      <c r="K97" s="10"/>
      <c r="L97" s="10"/>
      <c r="M97" s="10"/>
      <c r="N97" s="10">
        <v>1</v>
      </c>
      <c r="O97" s="10"/>
      <c r="P97" s="10"/>
      <c r="Q97" s="10"/>
      <c r="R97" s="10"/>
      <c r="S97" s="10"/>
      <c r="T97" s="10"/>
      <c r="U97" s="10"/>
      <c r="V97" s="10"/>
      <c r="W97" s="9">
        <v>1</v>
      </c>
      <c r="X97" s="9"/>
      <c r="Y97" s="9"/>
      <c r="Z97" s="9"/>
      <c r="AA97" s="9"/>
      <c r="AB97" s="9"/>
      <c r="AC97" s="9"/>
      <c r="AD97" s="9">
        <v>1</v>
      </c>
      <c r="AE97" s="9"/>
      <c r="AF97" s="9"/>
      <c r="AG97" s="9"/>
      <c r="AH97" s="9"/>
      <c r="AI97" s="9"/>
      <c r="AJ97" s="9"/>
    </row>
    <row r="98" spans="1:36" ht="16.5">
      <c r="A98" s="14" t="s">
        <v>6</v>
      </c>
      <c r="B98" s="10" t="s">
        <v>114</v>
      </c>
      <c r="C98" s="10" t="s">
        <v>111</v>
      </c>
      <c r="D98" s="10">
        <v>2</v>
      </c>
      <c r="E98" s="10">
        <v>5</v>
      </c>
      <c r="F98" s="10"/>
      <c r="G98" s="10"/>
      <c r="H98" s="10"/>
      <c r="I98" s="10"/>
      <c r="J98" s="10"/>
      <c r="K98" s="10"/>
      <c r="L98" s="10"/>
      <c r="M98" s="10"/>
      <c r="N98" s="10">
        <v>1</v>
      </c>
      <c r="O98" s="10"/>
      <c r="P98" s="10"/>
      <c r="Q98" s="10"/>
      <c r="R98" s="10"/>
      <c r="S98" s="10"/>
      <c r="T98" s="10"/>
      <c r="U98" s="10"/>
      <c r="V98" s="10"/>
      <c r="W98" s="9">
        <v>1</v>
      </c>
      <c r="X98" s="9"/>
      <c r="Y98" s="9"/>
      <c r="Z98" s="9"/>
      <c r="AA98" s="9"/>
      <c r="AB98" s="9"/>
      <c r="AC98" s="9"/>
      <c r="AD98" s="9">
        <v>1</v>
      </c>
      <c r="AE98" s="9"/>
      <c r="AF98" s="9"/>
      <c r="AG98" s="9"/>
      <c r="AH98" s="9"/>
      <c r="AI98" s="9"/>
      <c r="AJ98" s="9"/>
    </row>
    <row r="99" spans="1:36" ht="16.5">
      <c r="A99" s="14" t="s">
        <v>6</v>
      </c>
      <c r="B99" s="10" t="s">
        <v>115</v>
      </c>
      <c r="C99" s="10" t="s">
        <v>111</v>
      </c>
      <c r="D99" s="10">
        <v>0</v>
      </c>
      <c r="E99" s="10">
        <v>0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</row>
    <row r="100" spans="1:36" ht="16.5">
      <c r="A100" s="14" t="s">
        <v>6</v>
      </c>
      <c r="B100" s="10" t="s">
        <v>116</v>
      </c>
      <c r="C100" s="10" t="s">
        <v>111</v>
      </c>
      <c r="D100" s="10">
        <v>1</v>
      </c>
      <c r="E100" s="10">
        <v>3</v>
      </c>
      <c r="F100" s="10"/>
      <c r="G100" s="10"/>
      <c r="H100" s="10">
        <v>1</v>
      </c>
      <c r="I100" s="10"/>
      <c r="J100" s="10">
        <v>1</v>
      </c>
      <c r="K100" s="10"/>
      <c r="L100" s="10">
        <v>1</v>
      </c>
      <c r="M100" s="10"/>
      <c r="N100" s="10"/>
      <c r="O100" s="10">
        <v>1</v>
      </c>
      <c r="P100" s="10"/>
      <c r="Q100" s="10"/>
      <c r="R100" s="10"/>
      <c r="S100" s="10"/>
      <c r="T100" s="10"/>
      <c r="U100" s="10"/>
      <c r="V100" s="10"/>
      <c r="W100" s="9">
        <v>1</v>
      </c>
      <c r="X100" s="9"/>
      <c r="Y100" s="9"/>
      <c r="Z100" s="9"/>
      <c r="AA100" s="9"/>
      <c r="AB100" s="9"/>
      <c r="AC100" s="9"/>
      <c r="AD100" s="9">
        <v>1</v>
      </c>
      <c r="AE100" s="9"/>
      <c r="AF100" s="9"/>
      <c r="AG100" s="9"/>
      <c r="AH100" s="9"/>
      <c r="AI100" s="9"/>
      <c r="AJ100" s="9"/>
    </row>
    <row r="101" spans="1:36" ht="16.5">
      <c r="A101" s="14" t="s">
        <v>6</v>
      </c>
      <c r="B101" s="10" t="s">
        <v>117</v>
      </c>
      <c r="C101" s="10" t="s">
        <v>111</v>
      </c>
      <c r="D101" s="10">
        <v>1</v>
      </c>
      <c r="E101" s="10">
        <v>3</v>
      </c>
      <c r="F101" s="10"/>
      <c r="G101" s="10">
        <v>1</v>
      </c>
      <c r="H101" s="10"/>
      <c r="I101" s="10"/>
      <c r="J101" s="10"/>
      <c r="K101" s="10"/>
      <c r="L101" s="10">
        <v>0</v>
      </c>
      <c r="M101" s="10"/>
      <c r="N101" s="10"/>
      <c r="O101" s="10"/>
      <c r="P101" s="10"/>
      <c r="Q101" s="10"/>
      <c r="R101" s="10"/>
      <c r="S101" s="10">
        <v>2</v>
      </c>
      <c r="T101" s="10"/>
      <c r="U101" s="10"/>
      <c r="V101" s="10"/>
      <c r="W101" s="9">
        <v>0</v>
      </c>
      <c r="X101" s="9"/>
      <c r="Y101" s="9"/>
      <c r="Z101" s="9"/>
      <c r="AA101" s="9"/>
      <c r="AB101" s="9"/>
      <c r="AC101" s="9"/>
      <c r="AD101" s="9">
        <v>2</v>
      </c>
      <c r="AE101" s="9"/>
      <c r="AF101" s="9"/>
      <c r="AG101" s="9"/>
      <c r="AH101" s="9"/>
      <c r="AI101" s="9"/>
      <c r="AJ101" s="9"/>
    </row>
    <row r="102" spans="1:36" ht="16.5">
      <c r="A102" s="14" t="s">
        <v>6</v>
      </c>
      <c r="B102" s="10" t="s">
        <v>118</v>
      </c>
      <c r="C102" s="10" t="s">
        <v>111</v>
      </c>
      <c r="D102" s="10">
        <v>1</v>
      </c>
      <c r="E102" s="10">
        <v>3</v>
      </c>
      <c r="F102" s="10"/>
      <c r="G102" s="10"/>
      <c r="H102" s="10"/>
      <c r="I102" s="10"/>
      <c r="J102" s="10"/>
      <c r="K102" s="10"/>
      <c r="L102" s="10">
        <v>1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9">
        <v>1</v>
      </c>
      <c r="X102" s="9"/>
      <c r="Y102" s="9"/>
      <c r="Z102" s="9"/>
      <c r="AA102" s="9"/>
      <c r="AB102" s="9"/>
      <c r="AC102" s="9"/>
      <c r="AD102" s="9">
        <v>1</v>
      </c>
      <c r="AE102" s="9"/>
      <c r="AF102" s="9"/>
      <c r="AG102" s="9"/>
      <c r="AH102" s="9"/>
      <c r="AI102" s="9"/>
      <c r="AJ102" s="9"/>
    </row>
    <row r="103" spans="1:36" ht="16.5">
      <c r="A103" s="14" t="s">
        <v>6</v>
      </c>
      <c r="B103" s="10" t="s">
        <v>119</v>
      </c>
      <c r="C103" s="10" t="s">
        <v>111</v>
      </c>
      <c r="D103" s="10">
        <v>1</v>
      </c>
      <c r="E103" s="10">
        <v>1</v>
      </c>
      <c r="F103" s="10"/>
      <c r="G103" s="10"/>
      <c r="H103" s="10"/>
      <c r="I103" s="10"/>
      <c r="J103" s="10"/>
      <c r="K103" s="10"/>
      <c r="L103" s="10"/>
      <c r="M103" s="10"/>
      <c r="N103" s="10">
        <v>0</v>
      </c>
      <c r="O103" s="10"/>
      <c r="P103" s="10"/>
      <c r="Q103" s="10"/>
      <c r="R103" s="10"/>
      <c r="S103" s="10"/>
      <c r="T103" s="10"/>
      <c r="U103" s="10"/>
      <c r="V103" s="10"/>
      <c r="W103" s="9">
        <v>0</v>
      </c>
      <c r="X103" s="9"/>
      <c r="Y103" s="9"/>
      <c r="Z103" s="9"/>
      <c r="AA103" s="9"/>
      <c r="AB103" s="9"/>
      <c r="AC103" s="9"/>
      <c r="AD103" s="9">
        <v>0</v>
      </c>
      <c r="AE103" s="9"/>
      <c r="AF103" s="9"/>
      <c r="AG103" s="9"/>
      <c r="AH103" s="9"/>
      <c r="AI103" s="9"/>
      <c r="AJ103" s="9" t="s">
        <v>304</v>
      </c>
    </row>
    <row r="104" spans="1:36" ht="16.5">
      <c r="A104" s="14" t="s">
        <v>6</v>
      </c>
      <c r="B104" s="10" t="s">
        <v>120</v>
      </c>
      <c r="C104" s="10" t="s">
        <v>111</v>
      </c>
      <c r="D104" s="10">
        <v>4</v>
      </c>
      <c r="E104" s="10">
        <v>4</v>
      </c>
      <c r="F104" s="10">
        <v>4</v>
      </c>
      <c r="G104" s="10">
        <v>2</v>
      </c>
      <c r="H104" s="10">
        <v>1</v>
      </c>
      <c r="I104" s="10"/>
      <c r="J104" s="10">
        <v>1</v>
      </c>
      <c r="K104" s="10"/>
      <c r="L104" s="10">
        <v>0</v>
      </c>
      <c r="M104" s="10"/>
      <c r="N104" s="10">
        <v>2</v>
      </c>
      <c r="O104" s="10">
        <v>1</v>
      </c>
      <c r="P104" s="10"/>
      <c r="Q104" s="10"/>
      <c r="R104" s="10"/>
      <c r="S104" s="10"/>
      <c r="T104" s="10"/>
      <c r="U104" s="10">
        <v>2</v>
      </c>
      <c r="V104" s="10">
        <v>1</v>
      </c>
      <c r="W104" s="9">
        <v>2</v>
      </c>
      <c r="X104" s="9"/>
      <c r="Y104" s="9"/>
      <c r="Z104" s="9"/>
      <c r="AA104" s="9"/>
      <c r="AB104" s="9"/>
      <c r="AC104" s="9">
        <v>1</v>
      </c>
      <c r="AD104" s="9">
        <v>1</v>
      </c>
      <c r="AE104" s="9"/>
      <c r="AF104" s="9"/>
      <c r="AG104" s="9"/>
      <c r="AH104" s="9"/>
      <c r="AI104" s="9"/>
      <c r="AJ104" s="9"/>
    </row>
    <row r="105" spans="1:36" ht="16.5">
      <c r="A105" s="14" t="s">
        <v>6</v>
      </c>
      <c r="B105" s="10" t="s">
        <v>121</v>
      </c>
      <c r="C105" s="10" t="s">
        <v>111</v>
      </c>
      <c r="D105" s="10">
        <v>15</v>
      </c>
      <c r="E105" s="10">
        <v>37</v>
      </c>
      <c r="F105" s="10"/>
      <c r="G105" s="10">
        <v>2</v>
      </c>
      <c r="H105" s="10">
        <v>2</v>
      </c>
      <c r="I105" s="10"/>
      <c r="J105" s="10">
        <v>2</v>
      </c>
      <c r="K105" s="10"/>
      <c r="L105" s="10">
        <v>3</v>
      </c>
      <c r="M105" s="10"/>
      <c r="N105" s="10">
        <v>6</v>
      </c>
      <c r="O105" s="10">
        <v>1</v>
      </c>
      <c r="P105" s="10">
        <v>2</v>
      </c>
      <c r="Q105" s="10">
        <v>1</v>
      </c>
      <c r="R105" s="10"/>
      <c r="S105" s="10"/>
      <c r="T105" s="10"/>
      <c r="U105" s="10">
        <v>2</v>
      </c>
      <c r="V105" s="10">
        <v>1</v>
      </c>
      <c r="W105" s="9">
        <v>9</v>
      </c>
      <c r="X105" s="9"/>
      <c r="Y105" s="9"/>
      <c r="Z105" s="9"/>
      <c r="AA105" s="9"/>
      <c r="AB105" s="9"/>
      <c r="AC105" s="9">
        <v>9</v>
      </c>
      <c r="AD105" s="9"/>
      <c r="AE105" s="9"/>
      <c r="AF105" s="9"/>
      <c r="AG105" s="9"/>
      <c r="AH105" s="9"/>
      <c r="AI105" s="9"/>
      <c r="AJ105" s="9"/>
    </row>
    <row r="106" spans="1:36" ht="16.5">
      <c r="A106" s="14" t="s">
        <v>6</v>
      </c>
      <c r="B106" s="10" t="s">
        <v>128</v>
      </c>
      <c r="C106" s="10" t="s">
        <v>111</v>
      </c>
      <c r="D106" s="10">
        <v>2</v>
      </c>
      <c r="E106" s="10">
        <v>5</v>
      </c>
      <c r="F106" s="10"/>
      <c r="G106" s="10"/>
      <c r="H106" s="10">
        <v>1</v>
      </c>
      <c r="I106" s="10"/>
      <c r="J106" s="10">
        <v>1</v>
      </c>
      <c r="K106" s="10"/>
      <c r="L106" s="10">
        <v>1</v>
      </c>
      <c r="M106" s="10"/>
      <c r="N106" s="10">
        <v>0</v>
      </c>
      <c r="O106" s="10">
        <v>1</v>
      </c>
      <c r="P106" s="10">
        <v>1</v>
      </c>
      <c r="Q106" s="10">
        <v>1</v>
      </c>
      <c r="R106" s="10"/>
      <c r="S106" s="10"/>
      <c r="T106" s="10"/>
      <c r="U106" s="10"/>
      <c r="V106" s="10"/>
      <c r="W106" s="9">
        <v>1</v>
      </c>
      <c r="X106" s="9"/>
      <c r="Y106" s="9"/>
      <c r="Z106" s="9"/>
      <c r="AA106" s="9"/>
      <c r="AB106" s="9"/>
      <c r="AC106" s="9">
        <v>1</v>
      </c>
      <c r="AD106" s="9"/>
      <c r="AE106" s="9"/>
      <c r="AF106" s="9"/>
      <c r="AG106" s="9"/>
      <c r="AH106" s="9"/>
      <c r="AI106" s="9"/>
      <c r="AJ106" s="9"/>
    </row>
    <row r="107" spans="1:36" ht="16.5">
      <c r="A107" s="14" t="s">
        <v>6</v>
      </c>
      <c r="B107" s="10" t="s">
        <v>342</v>
      </c>
      <c r="C107" s="10" t="s">
        <v>122</v>
      </c>
      <c r="D107" s="10">
        <v>2</v>
      </c>
      <c r="E107" s="10">
        <v>2</v>
      </c>
      <c r="F107" s="10">
        <v>2</v>
      </c>
      <c r="G107" s="10"/>
      <c r="H107" s="10">
        <v>1</v>
      </c>
      <c r="I107" s="10"/>
      <c r="J107" s="10"/>
      <c r="K107" s="10">
        <v>1</v>
      </c>
      <c r="L107" s="10">
        <v>1</v>
      </c>
      <c r="M107" s="10"/>
      <c r="N107" s="10"/>
      <c r="O107" s="10"/>
      <c r="P107" s="10"/>
      <c r="Q107" s="10"/>
      <c r="R107" s="10"/>
      <c r="S107" s="10"/>
      <c r="T107" s="10"/>
      <c r="U107" s="10">
        <v>1</v>
      </c>
      <c r="V107" s="10">
        <v>1</v>
      </c>
      <c r="W107" s="9">
        <v>1</v>
      </c>
      <c r="X107" s="9">
        <v>1</v>
      </c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</row>
    <row r="108" spans="1:36" ht="16.5">
      <c r="A108" s="14" t="s">
        <v>6</v>
      </c>
      <c r="B108" s="10" t="s">
        <v>123</v>
      </c>
      <c r="C108" s="10" t="s">
        <v>124</v>
      </c>
      <c r="D108" s="10"/>
      <c r="E108" s="10"/>
      <c r="F108" s="10"/>
      <c r="G108" s="10"/>
      <c r="H108" s="10">
        <v>1</v>
      </c>
      <c r="I108" s="10"/>
      <c r="J108" s="10" t="s">
        <v>126</v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</row>
    <row r="109" spans="1:36" ht="16.5">
      <c r="A109" s="14" t="s">
        <v>6</v>
      </c>
      <c r="B109" s="10" t="s">
        <v>125</v>
      </c>
      <c r="C109" s="10" t="s">
        <v>124</v>
      </c>
      <c r="D109" s="10">
        <v>2</v>
      </c>
      <c r="E109" s="10">
        <v>5</v>
      </c>
      <c r="F109" s="10"/>
      <c r="G109" s="10"/>
      <c r="H109" s="10"/>
      <c r="I109" s="10"/>
      <c r="J109" s="10"/>
      <c r="K109" s="10"/>
      <c r="L109" s="10">
        <v>1</v>
      </c>
      <c r="M109" s="10"/>
      <c r="N109" s="10">
        <v>1</v>
      </c>
      <c r="O109" s="10">
        <v>1</v>
      </c>
      <c r="P109" s="10">
        <v>1</v>
      </c>
      <c r="Q109" s="10">
        <v>1</v>
      </c>
      <c r="R109" s="10"/>
      <c r="S109" s="10"/>
      <c r="T109" s="10"/>
      <c r="U109" s="10"/>
      <c r="V109" s="10"/>
      <c r="W109" s="9">
        <v>2</v>
      </c>
      <c r="X109" s="9"/>
      <c r="Y109" s="9">
        <v>1</v>
      </c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</row>
    <row r="110" spans="1:36" ht="16.5">
      <c r="A110" s="14" t="s">
        <v>6</v>
      </c>
      <c r="B110" s="10" t="s">
        <v>127</v>
      </c>
      <c r="C110" s="10" t="s">
        <v>124</v>
      </c>
      <c r="D110" s="10">
        <v>1</v>
      </c>
      <c r="E110" s="10">
        <v>2</v>
      </c>
      <c r="F110" s="10"/>
      <c r="G110" s="10"/>
      <c r="H110" s="10">
        <v>0</v>
      </c>
      <c r="I110" s="10"/>
      <c r="J110" s="10">
        <v>0</v>
      </c>
      <c r="K110" s="10"/>
      <c r="L110" s="10"/>
      <c r="M110" s="10"/>
      <c r="N110" s="10">
        <v>1</v>
      </c>
      <c r="O110" s="10"/>
      <c r="P110" s="10"/>
      <c r="Q110" s="10"/>
      <c r="R110" s="10"/>
      <c r="S110" s="10"/>
      <c r="T110" s="10"/>
      <c r="U110" s="10"/>
      <c r="V110" s="10"/>
      <c r="W110" s="9">
        <v>1</v>
      </c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</row>
    <row r="111" spans="1:36" ht="16.5">
      <c r="A111" s="14" t="s">
        <v>6</v>
      </c>
      <c r="B111" s="10" t="s">
        <v>129</v>
      </c>
      <c r="C111" s="10" t="s">
        <v>124</v>
      </c>
      <c r="D111" s="10">
        <v>2</v>
      </c>
      <c r="E111" s="10">
        <v>6</v>
      </c>
      <c r="F111" s="10"/>
      <c r="G111" s="10"/>
      <c r="H111" s="10">
        <v>1</v>
      </c>
      <c r="I111" s="10"/>
      <c r="J111" s="10">
        <v>1</v>
      </c>
      <c r="K111" s="10"/>
      <c r="L111" s="10">
        <v>1</v>
      </c>
      <c r="M111" s="10">
        <v>1</v>
      </c>
      <c r="N111" s="10"/>
      <c r="O111" s="10">
        <v>1</v>
      </c>
      <c r="P111" s="10"/>
      <c r="Q111" s="10"/>
      <c r="R111" s="10"/>
      <c r="S111" s="10"/>
      <c r="T111" s="10"/>
      <c r="U111" s="10"/>
      <c r="V111" s="10"/>
      <c r="W111" s="9">
        <v>1</v>
      </c>
      <c r="X111" s="9"/>
      <c r="Y111" s="9">
        <v>1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</row>
    <row r="112" spans="1:36" ht="16.5">
      <c r="A112" s="14" t="s">
        <v>6</v>
      </c>
      <c r="B112" s="10" t="s">
        <v>130</v>
      </c>
      <c r="C112" s="10" t="s">
        <v>124</v>
      </c>
      <c r="D112" s="10">
        <v>3</v>
      </c>
      <c r="E112" s="10">
        <v>6</v>
      </c>
      <c r="F112" s="10">
        <v>1</v>
      </c>
      <c r="G112" s="10">
        <v>1</v>
      </c>
      <c r="H112" s="10">
        <v>1</v>
      </c>
      <c r="I112" s="10"/>
      <c r="J112" s="10">
        <v>1</v>
      </c>
      <c r="K112" s="10"/>
      <c r="L112" s="10">
        <v>1</v>
      </c>
      <c r="M112" s="10">
        <v>1</v>
      </c>
      <c r="N112" s="10">
        <v>3</v>
      </c>
      <c r="O112" s="10">
        <v>1</v>
      </c>
      <c r="P112" s="10">
        <v>0</v>
      </c>
      <c r="Q112" s="10">
        <v>1</v>
      </c>
      <c r="R112" s="10">
        <v>2</v>
      </c>
      <c r="S112" s="10"/>
      <c r="T112" s="10"/>
      <c r="U112" s="10">
        <v>1</v>
      </c>
      <c r="V112" s="10"/>
      <c r="W112" s="9">
        <v>4</v>
      </c>
      <c r="X112" s="9"/>
      <c r="Y112" s="9">
        <v>1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</row>
    <row r="113" spans="1:36" ht="16.5">
      <c r="A113" s="14" t="s">
        <v>6</v>
      </c>
      <c r="B113" s="10" t="s">
        <v>131</v>
      </c>
      <c r="C113" s="10" t="s">
        <v>124</v>
      </c>
      <c r="D113" s="10"/>
      <c r="E113" s="10">
        <v>0</v>
      </c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</row>
    <row r="114" spans="1:36" ht="16.5">
      <c r="A114" s="14" t="s">
        <v>6</v>
      </c>
      <c r="B114" s="10" t="s">
        <v>326</v>
      </c>
      <c r="C114" s="10" t="s">
        <v>327</v>
      </c>
      <c r="D114" s="10">
        <v>1</v>
      </c>
      <c r="E114" s="10">
        <v>3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>
        <v>2</v>
      </c>
      <c r="Q114" s="10"/>
      <c r="R114" s="10"/>
      <c r="S114" s="10"/>
      <c r="T114" s="10"/>
      <c r="U114" s="10"/>
      <c r="V114" s="10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</row>
    <row r="115" spans="1:36" ht="16.5">
      <c r="A115" s="14" t="s">
        <v>6</v>
      </c>
      <c r="B115" s="10" t="s">
        <v>132</v>
      </c>
      <c r="C115" s="10" t="s">
        <v>57</v>
      </c>
      <c r="D115" s="10">
        <v>1</v>
      </c>
      <c r="E115" s="10">
        <v>3</v>
      </c>
      <c r="F115" s="10"/>
      <c r="G115" s="10"/>
      <c r="H115" s="10">
        <v>1</v>
      </c>
      <c r="I115" s="10"/>
      <c r="J115" s="10">
        <v>1</v>
      </c>
      <c r="K115" s="10"/>
      <c r="L115" s="10">
        <v>1</v>
      </c>
      <c r="M115" s="10"/>
      <c r="N115" s="10">
        <v>1</v>
      </c>
      <c r="O115" s="10">
        <v>1</v>
      </c>
      <c r="P115" s="10"/>
      <c r="Q115" s="10"/>
      <c r="R115" s="10"/>
      <c r="S115" s="10"/>
      <c r="T115" s="10"/>
      <c r="U115" s="10"/>
      <c r="V115" s="10"/>
      <c r="W115" s="9">
        <v>2</v>
      </c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36" ht="16.5">
      <c r="A116" s="14" t="s">
        <v>6</v>
      </c>
      <c r="B116" s="10" t="s">
        <v>133</v>
      </c>
      <c r="C116" s="10" t="s">
        <v>135</v>
      </c>
      <c r="D116" s="10">
        <v>3</v>
      </c>
      <c r="E116" s="10">
        <v>6</v>
      </c>
      <c r="F116" s="10"/>
      <c r="G116" s="10"/>
      <c r="H116" s="10"/>
      <c r="I116" s="10"/>
      <c r="J116" s="10"/>
      <c r="K116" s="10"/>
      <c r="L116" s="10"/>
      <c r="M116" s="10"/>
      <c r="N116" s="10">
        <v>1</v>
      </c>
      <c r="O116" s="10"/>
      <c r="P116" s="10"/>
      <c r="Q116" s="10"/>
      <c r="R116" s="10">
        <v>1</v>
      </c>
      <c r="S116" s="10"/>
      <c r="T116" s="10"/>
      <c r="U116" s="10"/>
      <c r="V116" s="10"/>
      <c r="W116" s="9">
        <v>1</v>
      </c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</row>
    <row r="117" spans="1:36" ht="16.5">
      <c r="A117" s="14" t="s">
        <v>6</v>
      </c>
      <c r="B117" s="10" t="s">
        <v>134</v>
      </c>
      <c r="C117" s="10" t="s">
        <v>135</v>
      </c>
      <c r="D117" s="10">
        <v>2</v>
      </c>
      <c r="E117" s="10">
        <v>6</v>
      </c>
      <c r="F117" s="10"/>
      <c r="G117" s="10"/>
      <c r="H117" s="10">
        <v>1</v>
      </c>
      <c r="I117" s="10"/>
      <c r="J117" s="10">
        <v>1</v>
      </c>
      <c r="K117" s="10"/>
      <c r="L117" s="10">
        <v>1</v>
      </c>
      <c r="M117" s="10"/>
      <c r="N117" s="10"/>
      <c r="O117" s="10">
        <v>1</v>
      </c>
      <c r="P117" s="10">
        <v>1</v>
      </c>
      <c r="Q117" s="10"/>
      <c r="R117" s="10"/>
      <c r="S117" s="10"/>
      <c r="T117" s="10"/>
      <c r="U117" s="10"/>
      <c r="V117" s="10"/>
      <c r="W117" s="9">
        <v>1</v>
      </c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</row>
    <row r="118" spans="1:36" ht="16.5">
      <c r="A118" s="14" t="s">
        <v>6</v>
      </c>
      <c r="B118" s="10" t="s">
        <v>136</v>
      </c>
      <c r="C118" s="10" t="s">
        <v>122</v>
      </c>
      <c r="D118" s="10">
        <v>2</v>
      </c>
      <c r="E118" s="10">
        <v>2</v>
      </c>
      <c r="F118" s="10">
        <v>2</v>
      </c>
      <c r="G118" s="10"/>
      <c r="H118" s="10">
        <v>1</v>
      </c>
      <c r="I118" s="10"/>
      <c r="J118" s="10">
        <v>1</v>
      </c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</row>
    <row r="119" spans="1:36" ht="16.5">
      <c r="A119" s="14" t="s">
        <v>6</v>
      </c>
      <c r="B119" s="10" t="s">
        <v>137</v>
      </c>
      <c r="C119" s="10" t="s">
        <v>122</v>
      </c>
      <c r="D119" s="10">
        <v>1</v>
      </c>
      <c r="E119" s="10">
        <v>1</v>
      </c>
      <c r="F119" s="10">
        <v>1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</row>
    <row r="120" spans="1:36" ht="16.5">
      <c r="A120" s="14" t="s">
        <v>6</v>
      </c>
      <c r="B120" s="10" t="s">
        <v>138</v>
      </c>
      <c r="C120" s="10" t="s">
        <v>122</v>
      </c>
      <c r="D120" s="10">
        <v>1</v>
      </c>
      <c r="E120" s="10">
        <v>1</v>
      </c>
      <c r="F120" s="10">
        <v>1</v>
      </c>
      <c r="G120" s="10"/>
      <c r="H120" s="10">
        <v>1</v>
      </c>
      <c r="I120" s="10"/>
      <c r="J120" s="10">
        <v>1</v>
      </c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</row>
    <row r="121" spans="1:36" ht="16.5">
      <c r="A121" s="14" t="s">
        <v>6</v>
      </c>
      <c r="B121" s="10" t="s">
        <v>139</v>
      </c>
      <c r="C121" s="10" t="s">
        <v>140</v>
      </c>
      <c r="D121" s="10">
        <v>3</v>
      </c>
      <c r="E121" s="10">
        <v>5</v>
      </c>
      <c r="F121" s="10">
        <v>3</v>
      </c>
      <c r="G121" s="10">
        <v>1</v>
      </c>
      <c r="H121" s="10">
        <v>2</v>
      </c>
      <c r="I121" s="10"/>
      <c r="J121" s="10">
        <v>4</v>
      </c>
      <c r="K121" s="10"/>
      <c r="L121" s="10">
        <v>2</v>
      </c>
      <c r="M121" s="10"/>
      <c r="N121" s="10">
        <v>2</v>
      </c>
      <c r="O121" s="10">
        <v>1</v>
      </c>
      <c r="P121" s="10"/>
      <c r="Q121" s="10"/>
      <c r="R121" s="10"/>
      <c r="S121" s="10">
        <v>1</v>
      </c>
      <c r="T121" s="10"/>
      <c r="U121" s="10">
        <v>1</v>
      </c>
      <c r="V121" s="10"/>
      <c r="W121" s="9">
        <v>4</v>
      </c>
      <c r="X121" s="9"/>
      <c r="Y121" s="9"/>
      <c r="Z121" s="9"/>
      <c r="AA121" s="9"/>
      <c r="AB121" s="9"/>
      <c r="AC121" s="9"/>
      <c r="AD121" s="9"/>
      <c r="AE121" s="9">
        <v>5</v>
      </c>
      <c r="AF121" s="9"/>
      <c r="AG121" s="9"/>
      <c r="AH121" s="9"/>
      <c r="AI121" s="9"/>
      <c r="AJ121" s="9"/>
    </row>
    <row r="122" spans="1:36" ht="16.5">
      <c r="A122" s="14" t="s">
        <v>6</v>
      </c>
      <c r="B122" s="10" t="s">
        <v>141</v>
      </c>
      <c r="C122" s="10" t="s">
        <v>140</v>
      </c>
      <c r="D122" s="10">
        <v>0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</row>
    <row r="123" spans="1:36" ht="16.5">
      <c r="A123" s="14" t="s">
        <v>6</v>
      </c>
      <c r="B123" s="10" t="s">
        <v>142</v>
      </c>
      <c r="C123" s="10" t="s">
        <v>140</v>
      </c>
      <c r="D123" s="10">
        <v>0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</row>
    <row r="124" spans="1:36" ht="16.5">
      <c r="A124" s="14" t="s">
        <v>6</v>
      </c>
      <c r="B124" s="10" t="s">
        <v>143</v>
      </c>
      <c r="C124" s="10" t="s">
        <v>140</v>
      </c>
      <c r="D124" s="10">
        <v>0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</row>
    <row r="125" spans="1:36" ht="16.5">
      <c r="A125" s="14" t="s">
        <v>6</v>
      </c>
      <c r="B125" s="10" t="s">
        <v>144</v>
      </c>
      <c r="C125" s="10" t="s">
        <v>140</v>
      </c>
      <c r="D125" s="10">
        <v>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</row>
    <row r="126" spans="1:36" ht="16.5">
      <c r="A126" s="14" t="s">
        <v>6</v>
      </c>
      <c r="B126" s="10" t="s">
        <v>145</v>
      </c>
      <c r="C126" s="10" t="s">
        <v>140</v>
      </c>
      <c r="D126" s="10">
        <v>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</row>
    <row r="127" spans="1:36" ht="16.5">
      <c r="A127" s="14" t="s">
        <v>6</v>
      </c>
      <c r="B127" s="10" t="s">
        <v>146</v>
      </c>
      <c r="C127" s="10" t="s">
        <v>140</v>
      </c>
      <c r="D127" s="10">
        <v>0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</row>
    <row r="128" spans="1:36" ht="16.5">
      <c r="A128" s="14" t="s">
        <v>6</v>
      </c>
      <c r="B128" s="10" t="s">
        <v>147</v>
      </c>
      <c r="C128" s="10" t="s">
        <v>140</v>
      </c>
      <c r="D128" s="10">
        <v>0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</row>
    <row r="129" spans="1:36" ht="16.5">
      <c r="A129" s="14" t="s">
        <v>6</v>
      </c>
      <c r="B129" s="10" t="s">
        <v>148</v>
      </c>
      <c r="C129" s="10" t="s">
        <v>140</v>
      </c>
      <c r="D129" s="10">
        <v>0</v>
      </c>
      <c r="E129" s="10"/>
      <c r="F129" s="10"/>
      <c r="G129" s="10"/>
      <c r="H129" s="10">
        <v>1</v>
      </c>
      <c r="I129" s="10"/>
      <c r="J129" s="10">
        <v>1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</row>
    <row r="130" spans="1:36" ht="16.5">
      <c r="A130" s="14" t="s">
        <v>6</v>
      </c>
      <c r="B130" s="10" t="s">
        <v>149</v>
      </c>
      <c r="C130" s="10" t="s">
        <v>140</v>
      </c>
      <c r="D130" s="10">
        <v>0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</row>
    <row r="131" spans="1:36" ht="16.5">
      <c r="A131" s="14" t="s">
        <v>6</v>
      </c>
      <c r="B131" s="10" t="s">
        <v>150</v>
      </c>
      <c r="C131" s="10" t="s">
        <v>140</v>
      </c>
      <c r="D131" s="10"/>
      <c r="E131" s="10"/>
      <c r="F131" s="10"/>
      <c r="G131" s="10"/>
      <c r="H131" s="10">
        <v>1</v>
      </c>
      <c r="I131" s="10"/>
      <c r="J131" s="10">
        <v>1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</row>
    <row r="132" spans="1:36" ht="16.5">
      <c r="A132" s="14" t="s">
        <v>6</v>
      </c>
      <c r="B132" s="10" t="s">
        <v>151</v>
      </c>
      <c r="C132" s="10" t="s">
        <v>152</v>
      </c>
      <c r="D132" s="10">
        <v>8</v>
      </c>
      <c r="E132" s="10">
        <v>19</v>
      </c>
      <c r="F132" s="10"/>
      <c r="G132" s="10">
        <v>4</v>
      </c>
      <c r="H132" s="10">
        <v>1</v>
      </c>
      <c r="I132" s="10"/>
      <c r="J132" s="10">
        <v>1</v>
      </c>
      <c r="K132" s="10"/>
      <c r="L132" s="10">
        <v>4</v>
      </c>
      <c r="M132" s="10"/>
      <c r="N132" s="10">
        <v>3</v>
      </c>
      <c r="O132" s="10">
        <v>3</v>
      </c>
      <c r="P132" s="10">
        <v>1</v>
      </c>
      <c r="Q132" s="10"/>
      <c r="R132" s="10"/>
      <c r="S132" s="10">
        <v>4</v>
      </c>
      <c r="T132" s="10"/>
      <c r="U132" s="10"/>
      <c r="V132" s="10"/>
      <c r="W132" s="9">
        <v>7</v>
      </c>
      <c r="X132" s="9"/>
      <c r="Y132" s="9"/>
      <c r="Z132" s="9"/>
      <c r="AA132" s="9"/>
      <c r="AB132" s="9">
        <v>11</v>
      </c>
      <c r="AC132" s="9"/>
      <c r="AD132" s="9"/>
      <c r="AE132" s="9"/>
      <c r="AF132" s="9"/>
      <c r="AG132" s="9"/>
      <c r="AH132" s="9"/>
      <c r="AI132" s="9"/>
      <c r="AJ132" s="9"/>
    </row>
    <row r="133" spans="1:36" ht="16.5">
      <c r="A133" s="14" t="s">
        <v>6</v>
      </c>
      <c r="B133" s="10" t="s">
        <v>153</v>
      </c>
      <c r="C133" s="10" t="s">
        <v>152</v>
      </c>
      <c r="D133" s="10">
        <v>2</v>
      </c>
      <c r="E133" s="10">
        <v>2</v>
      </c>
      <c r="F133" s="10">
        <v>2</v>
      </c>
      <c r="G133" s="10">
        <v>1</v>
      </c>
      <c r="H133" s="10">
        <v>1</v>
      </c>
      <c r="I133" s="10"/>
      <c r="J133" s="10">
        <v>1</v>
      </c>
      <c r="K133" s="10"/>
      <c r="L133" s="10">
        <v>1</v>
      </c>
      <c r="M133" s="10"/>
      <c r="N133" s="10">
        <v>1</v>
      </c>
      <c r="O133" s="10">
        <v>1</v>
      </c>
      <c r="P133" s="10"/>
      <c r="Q133" s="10"/>
      <c r="R133" s="10"/>
      <c r="S133" s="10"/>
      <c r="T133" s="10"/>
      <c r="U133" s="10">
        <v>1</v>
      </c>
      <c r="V133" s="10">
        <v>1</v>
      </c>
      <c r="W133" s="9">
        <v>2</v>
      </c>
      <c r="X133" s="9">
        <v>1</v>
      </c>
      <c r="Y133" s="9"/>
      <c r="Z133" s="9"/>
      <c r="AA133" s="9"/>
      <c r="AB133" s="9">
        <v>2</v>
      </c>
      <c r="AC133" s="9"/>
      <c r="AD133" s="9"/>
      <c r="AE133" s="9"/>
      <c r="AF133" s="9"/>
      <c r="AG133" s="9"/>
      <c r="AH133" s="9"/>
      <c r="AI133" s="9"/>
      <c r="AJ133" s="9"/>
    </row>
    <row r="134" spans="1:36" ht="16.5">
      <c r="A134" s="14" t="s">
        <v>6</v>
      </c>
      <c r="B134" s="10" t="s">
        <v>154</v>
      </c>
      <c r="C134" s="10" t="s">
        <v>152</v>
      </c>
      <c r="D134" s="10">
        <v>1</v>
      </c>
      <c r="E134" s="10">
        <v>2</v>
      </c>
      <c r="F134" s="10">
        <v>1</v>
      </c>
      <c r="G134" s="10">
        <v>1</v>
      </c>
      <c r="H134" s="10">
        <v>1</v>
      </c>
      <c r="I134" s="10"/>
      <c r="J134" s="10">
        <v>1</v>
      </c>
      <c r="K134" s="10"/>
      <c r="L134" s="10">
        <v>1</v>
      </c>
      <c r="M134" s="10"/>
      <c r="N134" s="10"/>
      <c r="O134" s="10">
        <v>1</v>
      </c>
      <c r="P134" s="10"/>
      <c r="Q134" s="10"/>
      <c r="R134" s="10"/>
      <c r="S134" s="10"/>
      <c r="T134" s="10"/>
      <c r="U134" s="10">
        <v>1</v>
      </c>
      <c r="V134" s="10">
        <v>1</v>
      </c>
      <c r="W134" s="9">
        <v>1</v>
      </c>
      <c r="X134" s="9"/>
      <c r="Y134" s="9"/>
      <c r="Z134" s="9"/>
      <c r="AA134" s="9"/>
      <c r="AB134" s="9">
        <v>1</v>
      </c>
      <c r="AC134" s="9"/>
      <c r="AD134" s="9"/>
      <c r="AE134" s="9"/>
      <c r="AF134" s="9"/>
      <c r="AG134" s="9"/>
      <c r="AH134" s="9"/>
      <c r="AI134" s="9"/>
      <c r="AJ134" s="9"/>
    </row>
    <row r="135" spans="1:36" ht="16.5">
      <c r="A135" s="14" t="s">
        <v>6</v>
      </c>
      <c r="B135" s="10" t="s">
        <v>329</v>
      </c>
      <c r="C135" s="10" t="s">
        <v>152</v>
      </c>
      <c r="D135" s="10">
        <v>1</v>
      </c>
      <c r="E135" s="10">
        <v>2</v>
      </c>
      <c r="F135" s="10"/>
      <c r="G135" s="10"/>
      <c r="H135" s="10">
        <v>1</v>
      </c>
      <c r="I135" s="10"/>
      <c r="J135" s="10">
        <v>1</v>
      </c>
      <c r="K135" s="10"/>
      <c r="L135" s="10"/>
      <c r="M135" s="10"/>
      <c r="N135" s="10">
        <v>1</v>
      </c>
      <c r="O135" s="10">
        <v>0</v>
      </c>
      <c r="P135" s="10">
        <v>1</v>
      </c>
      <c r="Q135" s="10"/>
      <c r="R135" s="10"/>
      <c r="S135" s="10"/>
      <c r="T135" s="10"/>
      <c r="U135" s="10"/>
      <c r="V135" s="10"/>
      <c r="W135" s="9">
        <v>1</v>
      </c>
      <c r="X135" s="9"/>
      <c r="Y135" s="9"/>
      <c r="Z135" s="9"/>
      <c r="AA135" s="9"/>
      <c r="AB135" s="9">
        <v>1</v>
      </c>
      <c r="AC135" s="9"/>
      <c r="AD135" s="9"/>
      <c r="AE135" s="9"/>
      <c r="AF135" s="9"/>
      <c r="AG135" s="9"/>
      <c r="AH135" s="9"/>
      <c r="AI135" s="9"/>
      <c r="AJ135" s="9"/>
    </row>
    <row r="136" spans="1:36" ht="16.5">
      <c r="A136" s="14" t="s">
        <v>328</v>
      </c>
      <c r="B136" s="10" t="s">
        <v>330</v>
      </c>
      <c r="C136" s="10" t="s">
        <v>152</v>
      </c>
      <c r="D136" s="10">
        <v>1</v>
      </c>
      <c r="E136" s="10">
        <v>2</v>
      </c>
      <c r="F136" s="10"/>
      <c r="G136" s="10"/>
      <c r="H136" s="10">
        <v>1</v>
      </c>
      <c r="I136" s="10"/>
      <c r="J136" s="10">
        <v>1</v>
      </c>
      <c r="K136" s="10"/>
      <c r="L136" s="10"/>
      <c r="M136" s="10"/>
      <c r="N136" s="10">
        <v>1</v>
      </c>
      <c r="O136" s="10"/>
      <c r="P136" s="10">
        <v>1</v>
      </c>
      <c r="Q136" s="10"/>
      <c r="R136" s="10"/>
      <c r="S136" s="10"/>
      <c r="T136" s="10"/>
      <c r="U136" s="10"/>
      <c r="V136" s="10"/>
      <c r="W136" s="9">
        <v>1</v>
      </c>
      <c r="X136" s="9"/>
      <c r="Y136" s="9"/>
      <c r="Z136" s="9"/>
      <c r="AA136" s="9"/>
      <c r="AB136" s="9">
        <v>1</v>
      </c>
      <c r="AC136" s="9"/>
      <c r="AD136" s="9"/>
      <c r="AE136" s="9"/>
      <c r="AF136" s="9"/>
      <c r="AG136" s="9"/>
      <c r="AH136" s="9"/>
      <c r="AI136" s="9"/>
      <c r="AJ136" s="9"/>
    </row>
    <row r="137" spans="1:36" ht="16.5">
      <c r="A137" s="14" t="s">
        <v>6</v>
      </c>
      <c r="B137" s="10" t="s">
        <v>156</v>
      </c>
      <c r="C137" s="10" t="s">
        <v>122</v>
      </c>
      <c r="D137" s="10">
        <v>1</v>
      </c>
      <c r="E137" s="10">
        <v>1</v>
      </c>
      <c r="F137" s="10">
        <v>1</v>
      </c>
      <c r="G137" s="10"/>
      <c r="H137" s="10">
        <v>1</v>
      </c>
      <c r="I137" s="10"/>
      <c r="J137" s="10">
        <v>1</v>
      </c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</row>
    <row r="138" spans="1:36" ht="16.5">
      <c r="A138" s="14" t="s">
        <v>6</v>
      </c>
      <c r="B138" s="10" t="s">
        <v>155</v>
      </c>
      <c r="C138" s="10" t="s">
        <v>122</v>
      </c>
      <c r="D138" s="10"/>
      <c r="E138" s="10"/>
      <c r="F138" s="10"/>
      <c r="G138" s="10"/>
      <c r="H138" s="10">
        <v>1</v>
      </c>
      <c r="I138" s="10"/>
      <c r="J138" s="10">
        <v>1</v>
      </c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</row>
    <row r="139" spans="1:36" ht="16.5">
      <c r="A139" s="14" t="s">
        <v>340</v>
      </c>
      <c r="B139" s="10" t="s">
        <v>164</v>
      </c>
      <c r="C139" s="10" t="s">
        <v>341</v>
      </c>
      <c r="D139" s="10"/>
      <c r="E139" s="10"/>
      <c r="F139" s="10"/>
      <c r="G139" s="10"/>
      <c r="H139" s="10">
        <v>1</v>
      </c>
      <c r="I139" s="10"/>
      <c r="J139" s="10">
        <v>1</v>
      </c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</row>
    <row r="140" spans="1:36" ht="16.5">
      <c r="A140" s="14" t="s">
        <v>6</v>
      </c>
      <c r="B140" s="10" t="s">
        <v>338</v>
      </c>
      <c r="C140" s="10" t="s">
        <v>122</v>
      </c>
      <c r="D140" s="10">
        <v>0</v>
      </c>
      <c r="E140" s="10">
        <v>0</v>
      </c>
      <c r="F140" s="10">
        <v>0</v>
      </c>
      <c r="G140" s="10"/>
      <c r="H140" s="10">
        <v>0</v>
      </c>
      <c r="I140" s="10"/>
      <c r="J140" s="10">
        <v>0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</row>
    <row r="141" spans="1:36" ht="16.5">
      <c r="A141" s="14" t="s">
        <v>6</v>
      </c>
      <c r="B141" s="10" t="s">
        <v>313</v>
      </c>
      <c r="C141" s="10" t="s">
        <v>122</v>
      </c>
      <c r="D141" s="10"/>
      <c r="E141" s="10"/>
      <c r="F141" s="10"/>
      <c r="G141" s="10"/>
      <c r="H141" s="10">
        <v>0</v>
      </c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</row>
    <row r="142" spans="1:36" ht="16.5">
      <c r="A142" s="14" t="s">
        <v>6</v>
      </c>
      <c r="B142" s="10" t="s">
        <v>314</v>
      </c>
      <c r="C142" s="10" t="s">
        <v>122</v>
      </c>
      <c r="D142" s="10"/>
      <c r="E142" s="10"/>
      <c r="F142" s="10"/>
      <c r="G142" s="10"/>
      <c r="H142" s="10">
        <v>0</v>
      </c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</row>
    <row r="143" spans="1:36" ht="16.5">
      <c r="A143" s="14" t="s">
        <v>6</v>
      </c>
      <c r="B143" s="10" t="s">
        <v>343</v>
      </c>
      <c r="C143" s="10" t="s">
        <v>122</v>
      </c>
      <c r="D143" s="10">
        <v>1</v>
      </c>
      <c r="E143" s="10"/>
      <c r="F143" s="10">
        <v>1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 t="s">
        <v>344</v>
      </c>
    </row>
    <row r="144" spans="1:36" ht="16.5">
      <c r="A144" s="14" t="s">
        <v>6</v>
      </c>
      <c r="B144" s="10" t="s">
        <v>159</v>
      </c>
      <c r="C144" s="10" t="s">
        <v>160</v>
      </c>
      <c r="D144" s="10">
        <v>1</v>
      </c>
      <c r="E144" s="10">
        <v>1</v>
      </c>
      <c r="F144" s="10">
        <v>1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</row>
    <row r="145" spans="1:36" ht="16.5">
      <c r="A145" s="14" t="s">
        <v>6</v>
      </c>
      <c r="B145" s="10" t="s">
        <v>161</v>
      </c>
      <c r="C145" s="10" t="s">
        <v>160</v>
      </c>
      <c r="D145" s="10">
        <v>2</v>
      </c>
      <c r="E145" s="10">
        <v>3</v>
      </c>
      <c r="F145" s="10">
        <v>2</v>
      </c>
      <c r="G145" s="10">
        <v>2</v>
      </c>
      <c r="H145" s="10">
        <v>1</v>
      </c>
      <c r="I145" s="10"/>
      <c r="J145" s="10">
        <v>1</v>
      </c>
      <c r="K145" s="10"/>
      <c r="L145" s="10">
        <v>1</v>
      </c>
      <c r="M145" s="10"/>
      <c r="N145" s="10">
        <v>1</v>
      </c>
      <c r="O145" s="10">
        <v>1</v>
      </c>
      <c r="P145" s="10"/>
      <c r="Q145" s="10"/>
      <c r="R145" s="10"/>
      <c r="S145" s="10"/>
      <c r="T145" s="10"/>
      <c r="U145" s="10">
        <v>2</v>
      </c>
      <c r="V145" s="10">
        <v>1</v>
      </c>
      <c r="W145" s="9">
        <v>2</v>
      </c>
      <c r="X145" s="9">
        <v>2</v>
      </c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</row>
    <row r="146" spans="1:36" ht="16.5">
      <c r="A146" s="14" t="s">
        <v>162</v>
      </c>
      <c r="B146" s="10" t="s">
        <v>163</v>
      </c>
      <c r="C146" s="10" t="s">
        <v>54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</row>
    <row r="147" spans="1:36" ht="16.5">
      <c r="A147" s="14" t="s">
        <v>162</v>
      </c>
      <c r="B147" s="10" t="s">
        <v>164</v>
      </c>
      <c r="C147" s="10" t="s">
        <v>54</v>
      </c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</row>
    <row r="148" spans="1:36" ht="16.5">
      <c r="A148" s="14" t="s">
        <v>165</v>
      </c>
      <c r="B148" s="10" t="s">
        <v>166</v>
      </c>
      <c r="C148" s="10" t="s">
        <v>171</v>
      </c>
      <c r="D148" s="10">
        <v>1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</row>
    <row r="149" spans="1:36" ht="16.5">
      <c r="A149" s="14" t="s">
        <v>165</v>
      </c>
      <c r="B149" s="10" t="s">
        <v>167</v>
      </c>
      <c r="C149" s="10" t="s">
        <v>171</v>
      </c>
      <c r="D149" s="10">
        <v>1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</row>
    <row r="150" spans="1:36" ht="16.5">
      <c r="A150" s="14" t="s">
        <v>165</v>
      </c>
      <c r="B150" s="10" t="s">
        <v>168</v>
      </c>
      <c r="C150" s="10" t="s">
        <v>171</v>
      </c>
      <c r="D150" s="10">
        <v>1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</row>
    <row r="151" spans="1:36" ht="16.5">
      <c r="A151" s="14" t="s">
        <v>165</v>
      </c>
      <c r="B151" s="10" t="s">
        <v>169</v>
      </c>
      <c r="C151" s="10" t="s">
        <v>171</v>
      </c>
      <c r="D151" s="10">
        <v>1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</row>
    <row r="152" spans="1:36" ht="16.5">
      <c r="A152" s="14" t="s">
        <v>165</v>
      </c>
      <c r="B152" s="10" t="s">
        <v>170</v>
      </c>
      <c r="C152" s="10" t="s">
        <v>171</v>
      </c>
      <c r="D152" s="10">
        <v>1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</row>
    <row r="153" spans="1:36" ht="16.5">
      <c r="A153" s="14" t="s">
        <v>165</v>
      </c>
      <c r="B153" s="10" t="s">
        <v>106</v>
      </c>
      <c r="C153" s="10" t="s">
        <v>171</v>
      </c>
      <c r="D153" s="10">
        <v>1</v>
      </c>
      <c r="E153" s="10"/>
      <c r="F153" s="10"/>
      <c r="G153" s="10"/>
      <c r="H153" s="10"/>
      <c r="I153" s="10"/>
      <c r="J153" s="10"/>
      <c r="K153" s="10"/>
      <c r="L153" s="10">
        <v>1</v>
      </c>
      <c r="M153" s="10"/>
      <c r="N153" s="10">
        <v>0</v>
      </c>
      <c r="O153" s="10"/>
      <c r="P153" s="10"/>
      <c r="Q153" s="10"/>
      <c r="R153" s="10"/>
      <c r="S153" s="10"/>
      <c r="T153" s="10"/>
      <c r="U153" s="10"/>
      <c r="V153" s="10"/>
      <c r="W153" s="9">
        <v>1</v>
      </c>
      <c r="X153" s="9"/>
      <c r="Y153" s="9">
        <v>1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</row>
    <row r="154" spans="1:36" ht="16.5">
      <c r="A154" s="14" t="s">
        <v>165</v>
      </c>
      <c r="B154" s="10" t="s">
        <v>172</v>
      </c>
      <c r="C154" s="10" t="s">
        <v>171</v>
      </c>
      <c r="D154" s="10">
        <v>4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</row>
    <row r="155" spans="1:36" ht="16.5">
      <c r="A155" s="14" t="s">
        <v>165</v>
      </c>
      <c r="B155" s="10" t="s">
        <v>173</v>
      </c>
      <c r="C155" s="10" t="s">
        <v>171</v>
      </c>
      <c r="D155" s="10">
        <v>1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</row>
    <row r="156" spans="1:36" ht="16.5">
      <c r="A156" s="14" t="s">
        <v>165</v>
      </c>
      <c r="B156" s="10" t="s">
        <v>174</v>
      </c>
      <c r="C156" s="10" t="s">
        <v>171</v>
      </c>
      <c r="D156" s="10">
        <v>1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</row>
    <row r="157" spans="1:36" ht="16.5">
      <c r="A157" s="14" t="s">
        <v>165</v>
      </c>
      <c r="B157" s="10" t="s">
        <v>175</v>
      </c>
      <c r="C157" s="10" t="s">
        <v>171</v>
      </c>
      <c r="D157" s="10">
        <v>1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</row>
    <row r="158" spans="1:36" ht="16.5">
      <c r="A158" s="14" t="s">
        <v>165</v>
      </c>
      <c r="B158" s="10" t="s">
        <v>176</v>
      </c>
      <c r="C158" s="10" t="s">
        <v>171</v>
      </c>
      <c r="D158" s="10">
        <v>1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</row>
    <row r="159" spans="1:36" ht="16.5">
      <c r="A159" s="14" t="s">
        <v>165</v>
      </c>
      <c r="B159" s="10" t="s">
        <v>177</v>
      </c>
      <c r="C159" s="10" t="s">
        <v>171</v>
      </c>
      <c r="D159" s="10">
        <v>1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</row>
    <row r="160" spans="1:36" ht="16.5">
      <c r="A160" s="14" t="s">
        <v>165</v>
      </c>
      <c r="B160" s="10" t="s">
        <v>178</v>
      </c>
      <c r="C160" s="10" t="s">
        <v>171</v>
      </c>
      <c r="D160" s="10">
        <v>1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</row>
    <row r="161" spans="1:36" ht="16.5">
      <c r="A161" s="14" t="s">
        <v>165</v>
      </c>
      <c r="B161" s="10" t="s">
        <v>179</v>
      </c>
      <c r="C161" s="10" t="s">
        <v>171</v>
      </c>
      <c r="D161" s="10">
        <v>4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</row>
    <row r="162" spans="1:36" ht="16.5">
      <c r="A162" s="14" t="s">
        <v>165</v>
      </c>
      <c r="B162" s="10" t="s">
        <v>180</v>
      </c>
      <c r="C162" s="10" t="s">
        <v>171</v>
      </c>
      <c r="D162" s="10">
        <v>4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</row>
    <row r="163" spans="1:36" ht="16.5">
      <c r="A163" s="14" t="s">
        <v>165</v>
      </c>
      <c r="B163" s="10" t="s">
        <v>181</v>
      </c>
      <c r="C163" s="10" t="s">
        <v>171</v>
      </c>
      <c r="D163" s="10">
        <v>4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</row>
    <row r="164" spans="1:36" ht="16.5">
      <c r="A164" s="14" t="s">
        <v>165</v>
      </c>
      <c r="B164" s="10" t="s">
        <v>182</v>
      </c>
      <c r="C164" s="10" t="s">
        <v>171</v>
      </c>
      <c r="D164" s="10">
        <v>1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</row>
    <row r="165" spans="1:36" ht="16.5">
      <c r="A165" s="14" t="s">
        <v>165</v>
      </c>
      <c r="B165" s="10" t="s">
        <v>183</v>
      </c>
      <c r="C165" s="10" t="s">
        <v>171</v>
      </c>
      <c r="D165" s="10">
        <v>1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</row>
    <row r="166" spans="1:36" ht="16.5">
      <c r="A166" s="14" t="s">
        <v>165</v>
      </c>
      <c r="B166" s="10" t="s">
        <v>184</v>
      </c>
      <c r="C166" s="10" t="s">
        <v>171</v>
      </c>
      <c r="D166" s="10">
        <v>1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</row>
    <row r="167" spans="1:36" ht="16.5">
      <c r="A167" s="14" t="s">
        <v>165</v>
      </c>
      <c r="B167" s="10" t="s">
        <v>185</v>
      </c>
      <c r="C167" s="10" t="s">
        <v>171</v>
      </c>
      <c r="D167" s="10">
        <v>1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</row>
    <row r="168" spans="1:36" ht="16.5">
      <c r="A168" s="14" t="s">
        <v>165</v>
      </c>
      <c r="B168" s="10" t="s">
        <v>186</v>
      </c>
      <c r="C168" s="10" t="s">
        <v>171</v>
      </c>
      <c r="D168" s="10">
        <v>1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</row>
    <row r="169" spans="1:36" ht="16.5">
      <c r="A169" s="14" t="s">
        <v>165</v>
      </c>
      <c r="B169" s="10" t="s">
        <v>187</v>
      </c>
      <c r="C169" s="10" t="s">
        <v>171</v>
      </c>
      <c r="D169" s="10">
        <v>1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</row>
    <row r="170" spans="1:36" ht="16.5">
      <c r="A170" s="14" t="s">
        <v>165</v>
      </c>
      <c r="B170" s="10" t="s">
        <v>188</v>
      </c>
      <c r="C170" s="10" t="s">
        <v>171</v>
      </c>
      <c r="D170" s="10">
        <v>4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</row>
    <row r="171" spans="1:36" ht="16.5">
      <c r="A171" s="14" t="s">
        <v>165</v>
      </c>
      <c r="B171" s="10" t="s">
        <v>189</v>
      </c>
      <c r="C171" s="10" t="s">
        <v>171</v>
      </c>
      <c r="D171" s="10">
        <v>1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</row>
    <row r="172" spans="1:36" ht="16.5">
      <c r="A172" s="14" t="s">
        <v>165</v>
      </c>
      <c r="B172" s="10" t="s">
        <v>190</v>
      </c>
      <c r="C172" s="10" t="s">
        <v>171</v>
      </c>
      <c r="D172" s="10">
        <v>1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</row>
    <row r="173" spans="1:36" ht="16.5">
      <c r="A173" s="14" t="s">
        <v>165</v>
      </c>
      <c r="B173" s="10" t="s">
        <v>191</v>
      </c>
      <c r="C173" s="10" t="s">
        <v>171</v>
      </c>
      <c r="D173" s="10">
        <v>1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</row>
    <row r="174" spans="1:36" ht="16.5">
      <c r="A174" s="14" t="s">
        <v>165</v>
      </c>
      <c r="B174" s="10" t="s">
        <v>192</v>
      </c>
      <c r="C174" s="10" t="s">
        <v>171</v>
      </c>
      <c r="D174" s="10">
        <v>1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</row>
    <row r="175" spans="1:36" ht="16.5">
      <c r="A175" s="14" t="s">
        <v>165</v>
      </c>
      <c r="B175" s="10" t="s">
        <v>193</v>
      </c>
      <c r="C175" s="10" t="s">
        <v>171</v>
      </c>
      <c r="D175" s="10">
        <v>1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</row>
    <row r="176" spans="1:36" ht="16.5">
      <c r="A176" s="14" t="s">
        <v>165</v>
      </c>
      <c r="B176" s="10" t="s">
        <v>194</v>
      </c>
      <c r="C176" s="10" t="s">
        <v>171</v>
      </c>
      <c r="D176" s="10">
        <v>2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</row>
    <row r="177" spans="1:36" ht="16.5">
      <c r="A177" s="14" t="s">
        <v>165</v>
      </c>
      <c r="B177" s="10" t="s">
        <v>195</v>
      </c>
      <c r="C177" s="10" t="s">
        <v>171</v>
      </c>
      <c r="D177" s="10">
        <v>4</v>
      </c>
      <c r="E177" s="10">
        <v>8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</row>
    <row r="178" spans="1:36" ht="16.5">
      <c r="A178" s="14" t="s">
        <v>165</v>
      </c>
      <c r="B178" s="10" t="s">
        <v>79</v>
      </c>
      <c r="C178" s="10" t="s">
        <v>171</v>
      </c>
      <c r="D178" s="10">
        <v>2</v>
      </c>
      <c r="E178" s="10">
        <v>1</v>
      </c>
      <c r="F178" s="10">
        <v>1</v>
      </c>
      <c r="G178" s="10"/>
      <c r="H178" s="10"/>
      <c r="I178" s="10"/>
      <c r="J178" s="10"/>
      <c r="K178" s="10"/>
      <c r="L178" s="10">
        <v>1</v>
      </c>
      <c r="M178" s="10">
        <v>0</v>
      </c>
      <c r="N178" s="10"/>
      <c r="O178" s="10"/>
      <c r="P178" s="10"/>
      <c r="Q178" s="10"/>
      <c r="R178" s="10"/>
      <c r="S178" s="10"/>
      <c r="T178" s="10"/>
      <c r="U178" s="10">
        <v>1</v>
      </c>
      <c r="V178" s="10"/>
      <c r="W178" s="9">
        <v>1</v>
      </c>
      <c r="X178" s="9"/>
      <c r="Y178" s="9">
        <v>0</v>
      </c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</row>
    <row r="179" spans="1:36" ht="16.5">
      <c r="A179" s="14" t="s">
        <v>165</v>
      </c>
      <c r="B179" s="10" t="s">
        <v>196</v>
      </c>
      <c r="C179" s="10" t="s">
        <v>171</v>
      </c>
      <c r="D179" s="10">
        <v>12</v>
      </c>
      <c r="E179" s="10">
        <v>29</v>
      </c>
      <c r="F179" s="10">
        <v>2</v>
      </c>
      <c r="G179" s="10"/>
      <c r="H179" s="10">
        <v>2</v>
      </c>
      <c r="I179" s="10">
        <v>0</v>
      </c>
      <c r="J179" s="10">
        <v>2</v>
      </c>
      <c r="K179" s="10"/>
      <c r="L179" s="10">
        <v>6</v>
      </c>
      <c r="M179" s="10">
        <v>3</v>
      </c>
      <c r="N179" s="10">
        <v>13</v>
      </c>
      <c r="O179" s="10">
        <v>3</v>
      </c>
      <c r="P179" s="10">
        <v>2</v>
      </c>
      <c r="Q179" s="10">
        <v>1</v>
      </c>
      <c r="R179" s="10">
        <v>10</v>
      </c>
      <c r="S179" s="10"/>
      <c r="T179" s="10"/>
      <c r="U179" s="10">
        <v>1</v>
      </c>
      <c r="V179" s="10"/>
      <c r="W179" s="9">
        <v>19</v>
      </c>
      <c r="X179" s="9">
        <v>1</v>
      </c>
      <c r="Y179" s="9">
        <v>3</v>
      </c>
      <c r="Z179" s="9"/>
      <c r="AA179" s="9"/>
      <c r="AB179" s="9">
        <v>1</v>
      </c>
      <c r="AC179" s="9"/>
      <c r="AD179" s="9"/>
      <c r="AE179" s="9">
        <v>1</v>
      </c>
      <c r="AF179" s="9"/>
      <c r="AG179" s="9"/>
      <c r="AH179" s="9"/>
      <c r="AI179" s="9"/>
      <c r="AJ179" s="9"/>
    </row>
    <row r="180" spans="1:36" ht="16.5">
      <c r="A180" s="14" t="s">
        <v>165</v>
      </c>
      <c r="B180" s="10" t="s">
        <v>196</v>
      </c>
      <c r="C180" s="10" t="s">
        <v>171</v>
      </c>
      <c r="D180" s="10">
        <v>1</v>
      </c>
      <c r="E180" s="10">
        <v>0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</row>
    <row r="181" spans="1:36" ht="16.5">
      <c r="A181" s="14" t="s">
        <v>165</v>
      </c>
      <c r="B181" s="10" t="s">
        <v>268</v>
      </c>
      <c r="C181" s="10" t="s">
        <v>171</v>
      </c>
      <c r="D181" s="10">
        <v>1</v>
      </c>
      <c r="E181" s="10">
        <v>2</v>
      </c>
      <c r="F181" s="10">
        <v>1</v>
      </c>
      <c r="G181" s="10"/>
      <c r="H181" s="10">
        <v>1</v>
      </c>
      <c r="I181" s="10"/>
      <c r="J181" s="10">
        <v>1</v>
      </c>
      <c r="K181" s="10"/>
      <c r="L181" s="10">
        <v>1</v>
      </c>
      <c r="M181" s="10"/>
      <c r="N181" s="10"/>
      <c r="O181" s="10">
        <v>1</v>
      </c>
      <c r="P181" s="10"/>
      <c r="Q181" s="10"/>
      <c r="R181" s="10"/>
      <c r="S181" s="10"/>
      <c r="T181" s="10"/>
      <c r="U181" s="10">
        <v>1</v>
      </c>
      <c r="V181" s="10"/>
      <c r="W181" s="9">
        <v>1</v>
      </c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</row>
    <row r="182" spans="1:36" ht="16.5">
      <c r="A182" s="14" t="s">
        <v>165</v>
      </c>
      <c r="B182" s="10" t="s">
        <v>199</v>
      </c>
      <c r="C182" s="10" t="s">
        <v>171</v>
      </c>
      <c r="D182" s="10"/>
      <c r="E182" s="10"/>
      <c r="F182" s="10"/>
      <c r="G182" s="10"/>
      <c r="H182" s="10">
        <v>0</v>
      </c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</row>
    <row r="183" spans="1:36" ht="16.5">
      <c r="A183" s="14" t="s">
        <v>165</v>
      </c>
      <c r="B183" s="10" t="s">
        <v>197</v>
      </c>
      <c r="C183" s="10" t="s">
        <v>140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</row>
    <row r="184" spans="1:36" ht="16.5">
      <c r="A184" s="14" t="s">
        <v>165</v>
      </c>
      <c r="B184" s="10" t="s">
        <v>198</v>
      </c>
      <c r="C184" s="10" t="s">
        <v>152</v>
      </c>
      <c r="D184" s="10">
        <v>0</v>
      </c>
      <c r="E184" s="10">
        <v>0</v>
      </c>
      <c r="F184" s="10"/>
      <c r="G184" s="10"/>
      <c r="H184" s="10"/>
      <c r="I184" s="10"/>
      <c r="J184" s="10"/>
      <c r="K184" s="10"/>
      <c r="L184" s="10"/>
      <c r="M184" s="10"/>
      <c r="N184" s="10">
        <v>0</v>
      </c>
      <c r="O184" s="10"/>
      <c r="P184" s="10"/>
      <c r="Q184" s="10"/>
      <c r="R184" s="10"/>
      <c r="S184" s="10"/>
      <c r="T184" s="10"/>
      <c r="U184" s="10"/>
      <c r="V184" s="10"/>
      <c r="W184" s="9">
        <v>0</v>
      </c>
      <c r="X184" s="9"/>
      <c r="Y184" s="9"/>
      <c r="Z184" s="9"/>
      <c r="AA184" s="9"/>
      <c r="AB184" s="9">
        <v>0</v>
      </c>
      <c r="AC184" s="9"/>
      <c r="AD184" s="9"/>
      <c r="AE184" s="9"/>
      <c r="AF184" s="9"/>
      <c r="AG184" s="9"/>
      <c r="AH184" s="9"/>
      <c r="AI184" s="9"/>
      <c r="AJ184" s="9"/>
    </row>
    <row r="185" spans="1:36" ht="16.5">
      <c r="A185" s="14" t="s">
        <v>165</v>
      </c>
      <c r="B185" s="10" t="s">
        <v>200</v>
      </c>
      <c r="C185" s="10" t="s">
        <v>171</v>
      </c>
      <c r="D185" s="10">
        <v>1</v>
      </c>
      <c r="E185" s="10">
        <v>3</v>
      </c>
      <c r="F185" s="10"/>
      <c r="G185" s="10"/>
      <c r="H185" s="10"/>
      <c r="I185" s="10"/>
      <c r="J185" s="10"/>
      <c r="K185" s="10"/>
      <c r="L185" s="10">
        <v>0</v>
      </c>
      <c r="M185" s="10"/>
      <c r="N185" s="10"/>
      <c r="O185" s="10">
        <v>0</v>
      </c>
      <c r="P185" s="10"/>
      <c r="Q185" s="10"/>
      <c r="R185" s="10"/>
      <c r="S185" s="10"/>
      <c r="T185" s="10"/>
      <c r="U185" s="10"/>
      <c r="V185" s="10"/>
      <c r="W185" s="9">
        <v>1</v>
      </c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</row>
    <row r="186" spans="1:36" ht="16.5">
      <c r="A186" s="14" t="s">
        <v>165</v>
      </c>
      <c r="B186" s="10" t="s">
        <v>201</v>
      </c>
      <c r="C186" s="10" t="s">
        <v>171</v>
      </c>
      <c r="D186" s="10"/>
      <c r="E186" s="10"/>
      <c r="F186" s="10"/>
      <c r="G186" s="10"/>
      <c r="H186" s="10">
        <v>1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 t="s">
        <v>53</v>
      </c>
    </row>
    <row r="187" spans="1:36" ht="16.5">
      <c r="A187" s="14" t="s">
        <v>165</v>
      </c>
      <c r="B187" s="10" t="s">
        <v>155</v>
      </c>
      <c r="C187" s="10" t="s">
        <v>171</v>
      </c>
      <c r="D187" s="10"/>
      <c r="E187" s="10"/>
      <c r="F187" s="10"/>
      <c r="G187" s="10"/>
      <c r="H187" s="10">
        <v>1</v>
      </c>
      <c r="I187" s="10"/>
      <c r="J187" s="10">
        <v>1</v>
      </c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</row>
    <row r="188" spans="1:36" ht="16.5">
      <c r="A188" s="14" t="s">
        <v>165</v>
      </c>
      <c r="B188" s="10" t="s">
        <v>202</v>
      </c>
      <c r="C188" s="10" t="s">
        <v>203</v>
      </c>
      <c r="D188" s="10">
        <v>1</v>
      </c>
      <c r="E188" s="10">
        <v>1</v>
      </c>
      <c r="F188" s="10">
        <v>1</v>
      </c>
      <c r="G188" s="10"/>
      <c r="H188" s="10"/>
      <c r="I188" s="10"/>
      <c r="J188" s="10"/>
      <c r="K188" s="10"/>
      <c r="L188" s="10">
        <v>1</v>
      </c>
      <c r="M188" s="10">
        <v>0</v>
      </c>
      <c r="N188" s="10"/>
      <c r="O188" s="10"/>
      <c r="P188" s="10"/>
      <c r="Q188" s="10"/>
      <c r="R188" s="10"/>
      <c r="S188" s="10"/>
      <c r="T188" s="10"/>
      <c r="U188" s="10"/>
      <c r="V188" s="10"/>
      <c r="W188" s="9">
        <v>1</v>
      </c>
      <c r="X188" s="9"/>
      <c r="Y188" s="9">
        <v>1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</row>
    <row r="189" spans="1:36" ht="16.5">
      <c r="A189" s="14" t="s">
        <v>165</v>
      </c>
      <c r="B189" s="10" t="s">
        <v>204</v>
      </c>
      <c r="C189" s="10" t="s">
        <v>203</v>
      </c>
      <c r="D189" s="10">
        <v>1</v>
      </c>
      <c r="E189" s="10">
        <v>2</v>
      </c>
      <c r="F189" s="10">
        <v>1</v>
      </c>
      <c r="G189" s="10"/>
      <c r="H189" s="10">
        <v>1</v>
      </c>
      <c r="I189" s="10"/>
      <c r="J189" s="10">
        <v>1</v>
      </c>
      <c r="K189" s="10"/>
      <c r="L189" s="10">
        <v>1</v>
      </c>
      <c r="M189" s="10"/>
      <c r="N189" s="10"/>
      <c r="O189" s="10">
        <v>0</v>
      </c>
      <c r="P189" s="10"/>
      <c r="Q189" s="10"/>
      <c r="R189" s="10"/>
      <c r="S189" s="10"/>
      <c r="T189" s="10"/>
      <c r="U189" s="10">
        <v>1</v>
      </c>
      <c r="V189" s="10"/>
      <c r="W189" s="9">
        <v>1</v>
      </c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</row>
    <row r="190" spans="1:36" ht="16.5">
      <c r="A190" s="14" t="s">
        <v>165</v>
      </c>
      <c r="B190" s="10" t="s">
        <v>205</v>
      </c>
      <c r="C190" s="10" t="s">
        <v>203</v>
      </c>
      <c r="D190" s="10">
        <v>17</v>
      </c>
      <c r="E190" s="10">
        <v>10</v>
      </c>
      <c r="F190" s="10">
        <v>1</v>
      </c>
      <c r="G190" s="10"/>
      <c r="H190" s="10"/>
      <c r="I190" s="10"/>
      <c r="J190" s="10"/>
      <c r="K190" s="10"/>
      <c r="L190" s="10">
        <v>1</v>
      </c>
      <c r="M190" s="10"/>
      <c r="N190" s="10">
        <v>1</v>
      </c>
      <c r="O190" s="10"/>
      <c r="P190" s="10"/>
      <c r="Q190" s="10"/>
      <c r="R190" s="10"/>
      <c r="S190" s="10"/>
      <c r="T190" s="10"/>
      <c r="U190" s="10"/>
      <c r="V190" s="10"/>
      <c r="W190" s="9">
        <v>2</v>
      </c>
      <c r="X190" s="9"/>
      <c r="Y190" s="9">
        <v>1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 t="s">
        <v>355</v>
      </c>
    </row>
    <row r="191" spans="1:36" ht="16.5">
      <c r="A191" s="14" t="s">
        <v>165</v>
      </c>
      <c r="B191" s="10" t="s">
        <v>206</v>
      </c>
      <c r="C191" s="10" t="s">
        <v>203</v>
      </c>
      <c r="D191" s="10">
        <v>17</v>
      </c>
      <c r="E191" s="10">
        <v>10</v>
      </c>
      <c r="F191" s="10">
        <v>1</v>
      </c>
      <c r="G191" s="10"/>
      <c r="H191" s="10"/>
      <c r="I191" s="10"/>
      <c r="J191" s="10"/>
      <c r="K191" s="10"/>
      <c r="L191" s="10">
        <v>1</v>
      </c>
      <c r="M191" s="10"/>
      <c r="N191" s="10">
        <v>1</v>
      </c>
      <c r="O191" s="10"/>
      <c r="P191" s="10"/>
      <c r="Q191" s="10"/>
      <c r="R191" s="10"/>
      <c r="S191" s="10"/>
      <c r="T191" s="10"/>
      <c r="U191" s="10"/>
      <c r="V191" s="10"/>
      <c r="W191" s="9">
        <v>2</v>
      </c>
      <c r="X191" s="9"/>
      <c r="Y191" s="9">
        <v>1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 t="s">
        <v>355</v>
      </c>
    </row>
    <row r="192" spans="1:36" ht="16.5">
      <c r="A192" s="14" t="s">
        <v>165</v>
      </c>
      <c r="B192" s="10" t="s">
        <v>207</v>
      </c>
      <c r="C192" s="10" t="s">
        <v>203</v>
      </c>
      <c r="D192" s="10">
        <v>17</v>
      </c>
      <c r="E192" s="10">
        <v>10</v>
      </c>
      <c r="F192" s="10">
        <v>1</v>
      </c>
      <c r="G192" s="10"/>
      <c r="H192" s="10"/>
      <c r="I192" s="10"/>
      <c r="J192" s="10"/>
      <c r="K192" s="10"/>
      <c r="L192" s="10">
        <v>1</v>
      </c>
      <c r="M192" s="10"/>
      <c r="N192" s="10">
        <v>1</v>
      </c>
      <c r="O192" s="10"/>
      <c r="P192" s="10"/>
      <c r="Q192" s="10"/>
      <c r="R192" s="10"/>
      <c r="S192" s="10"/>
      <c r="T192" s="10"/>
      <c r="U192" s="10"/>
      <c r="V192" s="10"/>
      <c r="W192" s="9">
        <v>2</v>
      </c>
      <c r="X192" s="9"/>
      <c r="Y192" s="9">
        <v>1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 t="s">
        <v>355</v>
      </c>
    </row>
    <row r="193" spans="1:36" ht="16.5">
      <c r="A193" s="14" t="s">
        <v>165</v>
      </c>
      <c r="B193" s="10" t="s">
        <v>208</v>
      </c>
      <c r="C193" s="10" t="s">
        <v>203</v>
      </c>
      <c r="D193" s="10">
        <v>1</v>
      </c>
      <c r="E193" s="10">
        <v>2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</row>
    <row r="194" spans="1:36" ht="16.5">
      <c r="A194" s="14" t="s">
        <v>165</v>
      </c>
      <c r="B194" s="10" t="s">
        <v>196</v>
      </c>
      <c r="C194" s="10" t="s">
        <v>203</v>
      </c>
      <c r="D194" s="10">
        <v>2</v>
      </c>
      <c r="E194" s="10">
        <v>4</v>
      </c>
      <c r="F194" s="10">
        <v>2</v>
      </c>
      <c r="G194" s="10">
        <v>1</v>
      </c>
      <c r="H194" s="10">
        <v>1</v>
      </c>
      <c r="I194" s="10"/>
      <c r="J194" s="10">
        <v>1</v>
      </c>
      <c r="K194" s="10"/>
      <c r="L194" s="10">
        <v>1</v>
      </c>
      <c r="M194" s="10"/>
      <c r="N194" s="10">
        <v>2</v>
      </c>
      <c r="O194" s="10">
        <v>1</v>
      </c>
      <c r="P194" s="10"/>
      <c r="Q194" s="10"/>
      <c r="R194" s="10"/>
      <c r="S194" s="10"/>
      <c r="T194" s="10"/>
      <c r="U194" s="10">
        <v>1</v>
      </c>
      <c r="V194" s="10"/>
      <c r="W194" s="9">
        <v>3</v>
      </c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</row>
    <row r="195" spans="1:36" ht="16.5">
      <c r="A195" s="14" t="s">
        <v>165</v>
      </c>
      <c r="B195" s="10" t="s">
        <v>306</v>
      </c>
      <c r="C195" s="10" t="s">
        <v>203</v>
      </c>
      <c r="D195" s="10">
        <v>1</v>
      </c>
      <c r="E195" s="10">
        <v>2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</row>
    <row r="196" spans="1:36" ht="16.5">
      <c r="A196" s="14" t="s">
        <v>165</v>
      </c>
      <c r="B196" s="10" t="s">
        <v>209</v>
      </c>
      <c r="C196" s="10" t="s">
        <v>203</v>
      </c>
      <c r="D196" s="10">
        <v>1</v>
      </c>
      <c r="E196" s="10">
        <v>2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</row>
    <row r="197" spans="1:36" ht="16.5">
      <c r="A197" s="14" t="s">
        <v>165</v>
      </c>
      <c r="B197" s="10" t="s">
        <v>210</v>
      </c>
      <c r="C197" s="10" t="s">
        <v>203</v>
      </c>
      <c r="D197" s="10">
        <v>0</v>
      </c>
      <c r="E197" s="10">
        <v>0</v>
      </c>
      <c r="F197" s="10"/>
      <c r="G197" s="10"/>
      <c r="H197" s="10"/>
      <c r="I197" s="10"/>
      <c r="J197" s="10"/>
      <c r="K197" s="10"/>
      <c r="L197" s="10"/>
      <c r="M197" s="10"/>
      <c r="N197" s="10">
        <v>1</v>
      </c>
      <c r="O197" s="10"/>
      <c r="P197" s="10"/>
      <c r="Q197" s="10"/>
      <c r="R197" s="10">
        <v>1</v>
      </c>
      <c r="S197" s="10"/>
      <c r="T197" s="10"/>
      <c r="U197" s="10"/>
      <c r="V197" s="10"/>
      <c r="W197" s="9">
        <v>1</v>
      </c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</row>
    <row r="198" spans="1:36" ht="16.5">
      <c r="A198" s="14" t="s">
        <v>165</v>
      </c>
      <c r="B198" s="10" t="s">
        <v>123</v>
      </c>
      <c r="C198" s="10" t="s">
        <v>215</v>
      </c>
      <c r="D198" s="10">
        <v>1</v>
      </c>
      <c r="E198" s="10">
        <v>2</v>
      </c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</row>
    <row r="199" spans="1:36" ht="16.5">
      <c r="A199" s="14" t="s">
        <v>165</v>
      </c>
      <c r="B199" s="10" t="s">
        <v>109</v>
      </c>
      <c r="C199" s="10" t="s">
        <v>215</v>
      </c>
      <c r="D199" s="10">
        <v>1</v>
      </c>
      <c r="E199" s="10">
        <v>3</v>
      </c>
      <c r="F199" s="10"/>
      <c r="G199" s="10"/>
      <c r="H199" s="10"/>
      <c r="I199" s="10"/>
      <c r="J199" s="10"/>
      <c r="K199" s="10"/>
      <c r="L199" s="10"/>
      <c r="M199" s="10"/>
      <c r="N199" s="10">
        <v>1</v>
      </c>
      <c r="O199" s="10"/>
      <c r="P199" s="10"/>
      <c r="Q199" s="10"/>
      <c r="R199" s="10"/>
      <c r="S199" s="10"/>
      <c r="T199" s="10"/>
      <c r="U199" s="10"/>
      <c r="V199" s="10"/>
      <c r="W199" s="9">
        <v>1</v>
      </c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</row>
    <row r="200" spans="1:36" ht="16.5">
      <c r="A200" s="14" t="s">
        <v>165</v>
      </c>
      <c r="B200" s="10" t="s">
        <v>211</v>
      </c>
      <c r="C200" s="10" t="s">
        <v>215</v>
      </c>
      <c r="D200" s="10">
        <v>1</v>
      </c>
      <c r="E200" s="10">
        <v>3</v>
      </c>
      <c r="F200" s="10"/>
      <c r="G200" s="10"/>
      <c r="H200" s="10">
        <v>1</v>
      </c>
      <c r="I200" s="10"/>
      <c r="J200" s="10">
        <v>1</v>
      </c>
      <c r="K200" s="10"/>
      <c r="L200" s="10"/>
      <c r="M200" s="10"/>
      <c r="N200" s="10">
        <v>1</v>
      </c>
      <c r="O200" s="10">
        <v>1</v>
      </c>
      <c r="P200" s="10"/>
      <c r="Q200" s="10"/>
      <c r="R200" s="10"/>
      <c r="S200" s="10"/>
      <c r="T200" s="10"/>
      <c r="U200" s="10"/>
      <c r="V200" s="10"/>
      <c r="W200" s="9">
        <v>1</v>
      </c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</row>
    <row r="201" spans="1:36" ht="16.5">
      <c r="A201" s="14" t="s">
        <v>165</v>
      </c>
      <c r="B201" s="10" t="s">
        <v>212</v>
      </c>
      <c r="C201" s="10" t="s">
        <v>215</v>
      </c>
      <c r="D201" s="10">
        <v>0</v>
      </c>
      <c r="E201" s="10">
        <v>0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</row>
    <row r="202" spans="1:36" ht="16.5">
      <c r="A202" s="14" t="s">
        <v>165</v>
      </c>
      <c r="B202" s="10" t="s">
        <v>213</v>
      </c>
      <c r="C202" s="10" t="s">
        <v>215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</row>
    <row r="203" spans="1:36" ht="16.5">
      <c r="A203" s="14" t="s">
        <v>165</v>
      </c>
      <c r="B203" s="10" t="s">
        <v>214</v>
      </c>
      <c r="C203" s="10" t="s">
        <v>215</v>
      </c>
      <c r="D203" s="10">
        <v>0</v>
      </c>
      <c r="E203" s="10">
        <v>0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</row>
    <row r="204" spans="1:36" ht="16.5">
      <c r="A204" s="14" t="s">
        <v>165</v>
      </c>
      <c r="B204" s="10" t="s">
        <v>218</v>
      </c>
      <c r="C204" s="10" t="s">
        <v>219</v>
      </c>
      <c r="D204" s="10">
        <v>4</v>
      </c>
      <c r="E204" s="10">
        <v>6</v>
      </c>
      <c r="F204" s="10">
        <v>2</v>
      </c>
      <c r="G204" s="10">
        <v>1</v>
      </c>
      <c r="H204" s="10">
        <v>1</v>
      </c>
      <c r="I204" s="10"/>
      <c r="J204" s="10">
        <v>1</v>
      </c>
      <c r="K204" s="10"/>
      <c r="L204" s="10">
        <v>1</v>
      </c>
      <c r="M204" s="10"/>
      <c r="N204" s="10">
        <v>0</v>
      </c>
      <c r="O204" s="10">
        <v>1</v>
      </c>
      <c r="P204" s="10"/>
      <c r="Q204" s="10"/>
      <c r="R204" s="10">
        <v>2</v>
      </c>
      <c r="S204" s="10">
        <v>3</v>
      </c>
      <c r="T204" s="10"/>
      <c r="U204" s="10">
        <v>1</v>
      </c>
      <c r="V204" s="10">
        <v>1</v>
      </c>
      <c r="W204" s="9">
        <v>1</v>
      </c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>
        <v>3</v>
      </c>
      <c r="AI204" s="9"/>
      <c r="AJ204" s="9"/>
    </row>
    <row r="205" spans="1:36" ht="16.5">
      <c r="A205" s="14" t="s">
        <v>165</v>
      </c>
      <c r="B205" s="10" t="s">
        <v>220</v>
      </c>
      <c r="C205" s="10" t="s">
        <v>122</v>
      </c>
      <c r="D205" s="10"/>
      <c r="E205" s="10"/>
      <c r="F205" s="10"/>
      <c r="G205" s="10"/>
      <c r="H205" s="10">
        <v>1</v>
      </c>
      <c r="I205" s="10"/>
      <c r="J205" s="10">
        <v>1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</row>
    <row r="206" spans="1:36" ht="16.5">
      <c r="A206" s="14" t="s">
        <v>165</v>
      </c>
      <c r="B206" s="10" t="s">
        <v>216</v>
      </c>
      <c r="C206" s="10" t="s">
        <v>122</v>
      </c>
      <c r="D206" s="10">
        <v>4</v>
      </c>
      <c r="E206" s="10">
        <v>4</v>
      </c>
      <c r="F206" s="10">
        <v>4</v>
      </c>
      <c r="G206" s="10"/>
      <c r="H206" s="10">
        <v>2</v>
      </c>
      <c r="I206" s="10"/>
      <c r="J206" s="10">
        <v>1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</row>
    <row r="207" spans="1:36" ht="16.5">
      <c r="A207" s="14" t="s">
        <v>165</v>
      </c>
      <c r="B207" s="10" t="s">
        <v>217</v>
      </c>
      <c r="C207" s="10" t="s">
        <v>122</v>
      </c>
      <c r="D207" s="10"/>
      <c r="E207" s="10"/>
      <c r="F207" s="10"/>
      <c r="G207" s="10"/>
      <c r="H207" s="10">
        <v>1</v>
      </c>
      <c r="I207" s="10"/>
      <c r="J207" s="10">
        <v>1</v>
      </c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</row>
    <row r="208" spans="1:36" ht="16.5">
      <c r="A208" s="14" t="s">
        <v>165</v>
      </c>
      <c r="B208" s="10" t="s">
        <v>221</v>
      </c>
      <c r="C208" s="10" t="s">
        <v>122</v>
      </c>
      <c r="D208" s="10">
        <v>1</v>
      </c>
      <c r="E208" s="10">
        <v>2</v>
      </c>
      <c r="F208" s="10">
        <v>1</v>
      </c>
      <c r="G208" s="10"/>
      <c r="H208" s="10">
        <v>1</v>
      </c>
      <c r="I208" s="10"/>
      <c r="J208" s="10">
        <v>1</v>
      </c>
      <c r="K208" s="10"/>
      <c r="L208" s="10">
        <v>1</v>
      </c>
      <c r="M208" s="10"/>
      <c r="N208" s="10"/>
      <c r="O208" s="10"/>
      <c r="P208" s="10"/>
      <c r="Q208" s="10"/>
      <c r="R208" s="10"/>
      <c r="S208" s="10"/>
      <c r="T208" s="10"/>
      <c r="U208" s="10">
        <v>1</v>
      </c>
      <c r="V208" s="10"/>
      <c r="W208" s="9">
        <v>1</v>
      </c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</row>
    <row r="209" spans="1:36" ht="16.5">
      <c r="A209" s="14" t="s">
        <v>165</v>
      </c>
      <c r="B209" s="10" t="s">
        <v>222</v>
      </c>
      <c r="C209" s="10" t="s">
        <v>122</v>
      </c>
      <c r="D209" s="10">
        <v>1</v>
      </c>
      <c r="E209" s="10">
        <v>2</v>
      </c>
      <c r="F209" s="10">
        <v>1</v>
      </c>
      <c r="G209" s="10"/>
      <c r="H209" s="10">
        <v>1</v>
      </c>
      <c r="I209" s="10"/>
      <c r="J209" s="10">
        <v>1</v>
      </c>
      <c r="K209" s="10"/>
      <c r="L209" s="10">
        <v>1</v>
      </c>
      <c r="M209" s="10"/>
      <c r="N209" s="10"/>
      <c r="O209" s="10"/>
      <c r="P209" s="10"/>
      <c r="Q209" s="10"/>
      <c r="R209" s="10"/>
      <c r="S209" s="10"/>
      <c r="T209" s="10"/>
      <c r="U209" s="10">
        <v>1</v>
      </c>
      <c r="V209" s="10"/>
      <c r="W209" s="9">
        <v>1</v>
      </c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</row>
    <row r="210" spans="1:36" ht="16.5">
      <c r="A210" s="14" t="s">
        <v>165</v>
      </c>
      <c r="B210" s="10" t="s">
        <v>223</v>
      </c>
      <c r="C210" s="10" t="s">
        <v>122</v>
      </c>
      <c r="D210" s="10">
        <v>1</v>
      </c>
      <c r="E210" s="10">
        <v>2</v>
      </c>
      <c r="F210" s="10">
        <v>1</v>
      </c>
      <c r="G210" s="10"/>
      <c r="H210" s="10">
        <v>1</v>
      </c>
      <c r="I210" s="10"/>
      <c r="J210" s="10">
        <v>1</v>
      </c>
      <c r="K210" s="10"/>
      <c r="L210" s="10">
        <v>1</v>
      </c>
      <c r="M210" s="10"/>
      <c r="N210" s="10"/>
      <c r="O210" s="10"/>
      <c r="P210" s="10"/>
      <c r="Q210" s="10"/>
      <c r="R210" s="10"/>
      <c r="S210" s="10"/>
      <c r="T210" s="10"/>
      <c r="U210" s="10">
        <v>1</v>
      </c>
      <c r="V210" s="10"/>
      <c r="W210" s="9">
        <v>1</v>
      </c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</row>
    <row r="211" spans="1:36" ht="16.5">
      <c r="A211" s="14" t="s">
        <v>165</v>
      </c>
      <c r="B211" s="10" t="s">
        <v>224</v>
      </c>
      <c r="C211" s="10" t="s">
        <v>122</v>
      </c>
      <c r="D211" s="10">
        <v>1</v>
      </c>
      <c r="E211" s="10">
        <v>2</v>
      </c>
      <c r="F211" s="10">
        <v>1</v>
      </c>
      <c r="G211" s="10"/>
      <c r="H211" s="10">
        <v>1</v>
      </c>
      <c r="I211" s="10"/>
      <c r="J211" s="10">
        <v>1</v>
      </c>
      <c r="K211" s="10"/>
      <c r="L211" s="10">
        <v>1</v>
      </c>
      <c r="M211" s="10"/>
      <c r="N211" s="10"/>
      <c r="O211" s="10"/>
      <c r="P211" s="10"/>
      <c r="Q211" s="10"/>
      <c r="R211" s="10"/>
      <c r="S211" s="10"/>
      <c r="T211" s="10"/>
      <c r="U211" s="10">
        <v>1</v>
      </c>
      <c r="V211" s="10"/>
      <c r="W211" s="9">
        <v>1</v>
      </c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</row>
    <row r="212" spans="1:36" ht="16.5">
      <c r="A212" s="14" t="s">
        <v>165</v>
      </c>
      <c r="B212" s="10" t="s">
        <v>225</v>
      </c>
      <c r="C212" s="10" t="s">
        <v>122</v>
      </c>
      <c r="D212" s="10">
        <v>1</v>
      </c>
      <c r="E212" s="10">
        <v>2</v>
      </c>
      <c r="F212" s="10">
        <v>1</v>
      </c>
      <c r="G212" s="10"/>
      <c r="H212" s="10">
        <v>1</v>
      </c>
      <c r="I212" s="10"/>
      <c r="J212" s="10">
        <v>1</v>
      </c>
      <c r="K212" s="10"/>
      <c r="L212" s="10">
        <v>1</v>
      </c>
      <c r="M212" s="10"/>
      <c r="N212" s="10"/>
      <c r="O212" s="10"/>
      <c r="P212" s="10"/>
      <c r="Q212" s="10"/>
      <c r="R212" s="10"/>
      <c r="S212" s="10"/>
      <c r="T212" s="10"/>
      <c r="U212" s="10">
        <v>1</v>
      </c>
      <c r="V212" s="10"/>
      <c r="W212" s="9">
        <v>1</v>
      </c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</row>
    <row r="213" spans="1:36" ht="16.5">
      <c r="A213" s="14" t="s">
        <v>165</v>
      </c>
      <c r="B213" s="10" t="s">
        <v>226</v>
      </c>
      <c r="C213" s="10" t="s">
        <v>122</v>
      </c>
      <c r="D213" s="10">
        <v>2</v>
      </c>
      <c r="E213" s="10">
        <v>4</v>
      </c>
      <c r="F213" s="10">
        <v>2</v>
      </c>
      <c r="G213" s="10">
        <v>1</v>
      </c>
      <c r="H213" s="10">
        <v>1</v>
      </c>
      <c r="I213" s="10"/>
      <c r="J213" s="10">
        <v>1</v>
      </c>
      <c r="K213" s="10"/>
      <c r="L213" s="10">
        <v>1</v>
      </c>
      <c r="M213" s="10"/>
      <c r="N213" s="10">
        <v>2</v>
      </c>
      <c r="O213" s="10">
        <v>1</v>
      </c>
      <c r="P213" s="10"/>
      <c r="Q213" s="10"/>
      <c r="R213" s="10"/>
      <c r="S213" s="10"/>
      <c r="T213" s="10"/>
      <c r="U213" s="10">
        <v>1</v>
      </c>
      <c r="V213" s="10"/>
      <c r="W213" s="9">
        <v>3</v>
      </c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</row>
    <row r="214" spans="1:36" ht="16.5">
      <c r="A214" s="14" t="s">
        <v>165</v>
      </c>
      <c r="B214" s="10" t="s">
        <v>137</v>
      </c>
      <c r="C214" s="10" t="s">
        <v>122</v>
      </c>
      <c r="D214" s="10">
        <v>1</v>
      </c>
      <c r="E214" s="10">
        <v>1</v>
      </c>
      <c r="F214" s="10">
        <v>1</v>
      </c>
      <c r="G214" s="10"/>
      <c r="H214" s="10">
        <v>1</v>
      </c>
      <c r="I214" s="10"/>
      <c r="J214" s="10">
        <v>1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</row>
    <row r="215" spans="1:36" ht="16.5">
      <c r="A215" s="14" t="s">
        <v>165</v>
      </c>
      <c r="B215" s="10" t="s">
        <v>138</v>
      </c>
      <c r="C215" s="10" t="s">
        <v>122</v>
      </c>
      <c r="D215" s="10">
        <v>1</v>
      </c>
      <c r="E215" s="10">
        <v>1</v>
      </c>
      <c r="F215" s="10">
        <v>1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</row>
    <row r="216" spans="1:36" ht="16.5">
      <c r="A216" s="14" t="s">
        <v>165</v>
      </c>
      <c r="B216" s="10" t="s">
        <v>227</v>
      </c>
      <c r="C216" s="10" t="s">
        <v>228</v>
      </c>
      <c r="D216" s="10">
        <v>6</v>
      </c>
      <c r="E216" s="10">
        <v>13</v>
      </c>
      <c r="F216" s="10"/>
      <c r="G216" s="10"/>
      <c r="H216" s="10">
        <v>2</v>
      </c>
      <c r="I216" s="10"/>
      <c r="J216" s="10">
        <v>2</v>
      </c>
      <c r="K216" s="10"/>
      <c r="L216" s="10">
        <v>1</v>
      </c>
      <c r="M216" s="10">
        <v>1</v>
      </c>
      <c r="N216" s="10">
        <v>4</v>
      </c>
      <c r="O216" s="10">
        <v>1</v>
      </c>
      <c r="P216" s="10"/>
      <c r="Q216" s="10"/>
      <c r="R216" s="10"/>
      <c r="S216" s="10"/>
      <c r="T216" s="10"/>
      <c r="U216" s="10"/>
      <c r="V216" s="10"/>
      <c r="W216" s="9">
        <v>5</v>
      </c>
      <c r="X216" s="9"/>
      <c r="Y216" s="9">
        <v>1</v>
      </c>
      <c r="Z216" s="9"/>
      <c r="AA216" s="9"/>
      <c r="AB216" s="9"/>
      <c r="AC216" s="9"/>
      <c r="AD216" s="9"/>
      <c r="AE216" s="9"/>
      <c r="AF216" s="9"/>
      <c r="AG216" s="9">
        <v>5</v>
      </c>
      <c r="AH216" s="9"/>
      <c r="AI216" s="9"/>
      <c r="AJ216" s="9"/>
    </row>
    <row r="217" spans="1:36" ht="16.5">
      <c r="A217" s="14" t="s">
        <v>165</v>
      </c>
      <c r="B217" s="10" t="s">
        <v>229</v>
      </c>
      <c r="C217" s="10" t="s">
        <v>228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</row>
    <row r="218" spans="1:36" ht="16.5">
      <c r="A218" s="14" t="s">
        <v>165</v>
      </c>
      <c r="B218" s="10" t="s">
        <v>231</v>
      </c>
      <c r="C218" s="10" t="s">
        <v>228</v>
      </c>
      <c r="D218" s="10">
        <v>2</v>
      </c>
      <c r="E218" s="10">
        <v>2</v>
      </c>
      <c r="F218" s="10">
        <v>2</v>
      </c>
      <c r="G218" s="10">
        <v>2</v>
      </c>
      <c r="H218" s="10">
        <v>1</v>
      </c>
      <c r="I218" s="10"/>
      <c r="J218" s="10">
        <v>1</v>
      </c>
      <c r="K218" s="10"/>
      <c r="L218" s="10"/>
      <c r="M218" s="10"/>
      <c r="N218" s="10">
        <v>5</v>
      </c>
      <c r="O218" s="10">
        <v>1</v>
      </c>
      <c r="P218" s="10"/>
      <c r="Q218" s="10"/>
      <c r="R218" s="10"/>
      <c r="S218" s="10"/>
      <c r="T218" s="10"/>
      <c r="U218" s="10">
        <v>1</v>
      </c>
      <c r="V218" s="10">
        <v>1</v>
      </c>
      <c r="W218" s="9">
        <v>5</v>
      </c>
      <c r="X218" s="9"/>
      <c r="Y218" s="9"/>
      <c r="Z218" s="9"/>
      <c r="AA218" s="9"/>
      <c r="AB218" s="9"/>
      <c r="AC218" s="9"/>
      <c r="AD218" s="9"/>
      <c r="AE218" s="9"/>
      <c r="AF218" s="9"/>
      <c r="AG218" s="9">
        <v>5</v>
      </c>
      <c r="AH218" s="9"/>
      <c r="AI218" s="9"/>
      <c r="AJ218" s="9"/>
    </row>
    <row r="219" spans="1:36" ht="16.5">
      <c r="A219" s="14" t="s">
        <v>165</v>
      </c>
      <c r="B219" s="10" t="s">
        <v>312</v>
      </c>
      <c r="C219" s="10" t="s">
        <v>228</v>
      </c>
      <c r="D219" s="10">
        <v>1</v>
      </c>
      <c r="E219" s="10">
        <v>1</v>
      </c>
      <c r="F219" s="10">
        <v>1</v>
      </c>
      <c r="G219" s="10"/>
      <c r="H219" s="10">
        <v>1</v>
      </c>
      <c r="I219" s="10">
        <v>1</v>
      </c>
      <c r="J219" s="10">
        <v>1</v>
      </c>
      <c r="K219" s="10"/>
      <c r="L219" s="10"/>
      <c r="M219" s="10"/>
      <c r="N219" s="10">
        <v>1</v>
      </c>
      <c r="O219" s="10"/>
      <c r="P219" s="10"/>
      <c r="Q219" s="10"/>
      <c r="R219" s="10"/>
      <c r="S219" s="10"/>
      <c r="T219" s="10"/>
      <c r="U219" s="10"/>
      <c r="V219" s="10"/>
      <c r="W219" s="9">
        <v>1</v>
      </c>
      <c r="X219" s="9"/>
      <c r="Y219" s="9"/>
      <c r="Z219" s="9"/>
      <c r="AA219" s="9"/>
      <c r="AB219" s="9"/>
      <c r="AC219" s="9"/>
      <c r="AD219" s="9"/>
      <c r="AE219" s="9"/>
      <c r="AF219" s="9"/>
      <c r="AG219" s="9">
        <v>1</v>
      </c>
      <c r="AH219" s="9"/>
      <c r="AI219" s="9"/>
      <c r="AJ219" s="9"/>
    </row>
    <row r="220" spans="1:36" ht="16.5">
      <c r="A220" s="14" t="s">
        <v>165</v>
      </c>
      <c r="B220" s="10" t="s">
        <v>230</v>
      </c>
      <c r="C220" s="10" t="s">
        <v>233</v>
      </c>
      <c r="D220" s="10">
        <v>2</v>
      </c>
      <c r="E220" s="10">
        <v>4</v>
      </c>
      <c r="F220" s="10">
        <v>2</v>
      </c>
      <c r="G220" s="10"/>
      <c r="H220" s="10">
        <v>1</v>
      </c>
      <c r="I220" s="10"/>
      <c r="J220" s="10">
        <v>1</v>
      </c>
      <c r="K220" s="10"/>
      <c r="L220" s="10">
        <v>1</v>
      </c>
      <c r="M220" s="10">
        <v>1</v>
      </c>
      <c r="N220" s="10"/>
      <c r="O220" s="10">
        <v>1</v>
      </c>
      <c r="P220" s="10"/>
      <c r="Q220" s="10"/>
      <c r="R220" s="10"/>
      <c r="S220" s="10"/>
      <c r="T220" s="10"/>
      <c r="U220" s="10">
        <v>1</v>
      </c>
      <c r="V220" s="10"/>
      <c r="W220" s="9">
        <v>1</v>
      </c>
      <c r="X220" s="9"/>
      <c r="Y220" s="9">
        <v>1</v>
      </c>
      <c r="Z220" s="9"/>
      <c r="AA220" s="9"/>
      <c r="AB220" s="9"/>
      <c r="AC220" s="9"/>
      <c r="AD220" s="9"/>
      <c r="AE220" s="9"/>
      <c r="AF220" s="9"/>
      <c r="AG220" s="9"/>
      <c r="AH220" s="9"/>
      <c r="AI220" s="9">
        <v>1</v>
      </c>
      <c r="AJ220" s="9"/>
    </row>
    <row r="221" spans="1:36" ht="16.5">
      <c r="A221" s="14" t="s">
        <v>165</v>
      </c>
      <c r="B221" s="10" t="s">
        <v>232</v>
      </c>
      <c r="C221" s="10" t="s">
        <v>233</v>
      </c>
      <c r="D221" s="10">
        <v>19</v>
      </c>
      <c r="E221" s="10">
        <v>25</v>
      </c>
      <c r="F221" s="10">
        <v>2</v>
      </c>
      <c r="G221" s="10"/>
      <c r="H221" s="10">
        <v>1</v>
      </c>
      <c r="I221" s="10"/>
      <c r="J221" s="10">
        <v>1</v>
      </c>
      <c r="K221" s="10"/>
      <c r="L221" s="10">
        <v>3</v>
      </c>
      <c r="M221" s="10">
        <v>1</v>
      </c>
      <c r="N221" s="10">
        <v>3</v>
      </c>
      <c r="O221" s="10">
        <v>1</v>
      </c>
      <c r="P221" s="10"/>
      <c r="Q221" s="10"/>
      <c r="R221" s="10"/>
      <c r="S221" s="10">
        <v>1</v>
      </c>
      <c r="T221" s="10">
        <v>2</v>
      </c>
      <c r="U221" s="10">
        <v>1</v>
      </c>
      <c r="V221" s="10"/>
      <c r="W221" s="9">
        <v>6</v>
      </c>
      <c r="X221" s="9"/>
      <c r="Y221" s="9">
        <v>1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>
        <v>7</v>
      </c>
      <c r="AJ221" s="9"/>
    </row>
    <row r="222" spans="1:36" ht="16.5">
      <c r="A222" s="14" t="s">
        <v>165</v>
      </c>
      <c r="B222" s="10" t="s">
        <v>231</v>
      </c>
      <c r="C222" s="10" t="s">
        <v>233</v>
      </c>
      <c r="D222" s="10">
        <v>1</v>
      </c>
      <c r="E222" s="10">
        <v>1</v>
      </c>
      <c r="F222" s="10">
        <v>1</v>
      </c>
      <c r="G222" s="10"/>
      <c r="H222" s="10">
        <v>1</v>
      </c>
      <c r="I222" s="10"/>
      <c r="J222" s="10">
        <v>1</v>
      </c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</row>
    <row r="223" spans="1:36" ht="16.5">
      <c r="A223" s="14" t="s">
        <v>165</v>
      </c>
      <c r="B223" s="10" t="s">
        <v>234</v>
      </c>
      <c r="C223" s="10" t="s">
        <v>233</v>
      </c>
      <c r="D223" s="10">
        <v>1</v>
      </c>
      <c r="E223" s="10">
        <v>2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</row>
    <row r="224" spans="1:36" ht="16.5">
      <c r="A224" s="14" t="s">
        <v>165</v>
      </c>
      <c r="B224" s="10" t="s">
        <v>235</v>
      </c>
      <c r="C224" s="10" t="s">
        <v>233</v>
      </c>
      <c r="D224" s="10">
        <v>1</v>
      </c>
      <c r="E224" s="10">
        <v>2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</row>
    <row r="225" spans="1:36" ht="16.5">
      <c r="A225" s="14" t="s">
        <v>165</v>
      </c>
      <c r="B225" s="10" t="s">
        <v>236</v>
      </c>
      <c r="C225" s="10" t="s">
        <v>233</v>
      </c>
      <c r="D225" s="10">
        <v>1</v>
      </c>
      <c r="E225" s="10">
        <v>2</v>
      </c>
      <c r="F225" s="10">
        <v>1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</row>
    <row r="226" spans="1:36" ht="16.5">
      <c r="A226" s="14" t="s">
        <v>165</v>
      </c>
      <c r="B226" s="10" t="s">
        <v>237</v>
      </c>
      <c r="C226" s="10" t="s">
        <v>122</v>
      </c>
      <c r="D226" s="10">
        <v>8</v>
      </c>
      <c r="E226" s="10">
        <v>11</v>
      </c>
      <c r="F226" s="10">
        <v>5</v>
      </c>
      <c r="G226" s="10">
        <v>4</v>
      </c>
      <c r="H226" s="10">
        <v>2</v>
      </c>
      <c r="I226" s="10"/>
      <c r="J226" s="10">
        <v>2</v>
      </c>
      <c r="K226" s="10"/>
      <c r="L226" s="10">
        <v>4</v>
      </c>
      <c r="M226" s="10">
        <v>4</v>
      </c>
      <c r="N226" s="10"/>
      <c r="O226" s="10">
        <v>2</v>
      </c>
      <c r="P226" s="10"/>
      <c r="Q226" s="10"/>
      <c r="R226" s="10"/>
      <c r="S226" s="10"/>
      <c r="T226" s="10"/>
      <c r="U226" s="10"/>
      <c r="V226" s="10"/>
      <c r="W226" s="9">
        <v>4</v>
      </c>
      <c r="X226" s="9"/>
      <c r="Y226" s="9">
        <v>4</v>
      </c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</row>
    <row r="227" spans="1:36" ht="16.5">
      <c r="A227" s="14" t="s">
        <v>238</v>
      </c>
      <c r="B227" s="10" t="s">
        <v>239</v>
      </c>
      <c r="C227" s="10" t="s">
        <v>171</v>
      </c>
      <c r="D227" s="10">
        <v>1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</row>
    <row r="228" spans="1:36" ht="16.5">
      <c r="A228" s="14" t="s">
        <v>238</v>
      </c>
      <c r="B228" s="10" t="s">
        <v>240</v>
      </c>
      <c r="C228" s="10" t="s">
        <v>171</v>
      </c>
      <c r="D228" s="10">
        <v>1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</row>
    <row r="229" spans="1:36" ht="16.5">
      <c r="A229" s="14" t="s">
        <v>238</v>
      </c>
      <c r="B229" s="10" t="s">
        <v>241</v>
      </c>
      <c r="C229" s="10" t="s">
        <v>171</v>
      </c>
      <c r="D229" s="10">
        <v>1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</row>
    <row r="230" spans="1:36" ht="16.5">
      <c r="A230" s="14" t="s">
        <v>238</v>
      </c>
      <c r="B230" s="10" t="s">
        <v>242</v>
      </c>
      <c r="C230" s="10" t="s">
        <v>171</v>
      </c>
      <c r="D230" s="10">
        <v>1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</row>
    <row r="231" spans="1:36" ht="16.5">
      <c r="A231" s="14" t="s">
        <v>238</v>
      </c>
      <c r="B231" s="10" t="s">
        <v>243</v>
      </c>
      <c r="C231" s="10" t="s">
        <v>171</v>
      </c>
      <c r="D231" s="10">
        <v>1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</row>
    <row r="232" spans="1:36" ht="16.5">
      <c r="A232" s="14" t="s">
        <v>238</v>
      </c>
      <c r="B232" s="10" t="s">
        <v>348</v>
      </c>
      <c r="C232" s="10" t="s">
        <v>171</v>
      </c>
      <c r="D232" s="10">
        <v>1</v>
      </c>
      <c r="E232" s="10">
        <v>2</v>
      </c>
      <c r="F232" s="10"/>
      <c r="G232" s="10"/>
      <c r="H232" s="10"/>
      <c r="I232" s="10"/>
      <c r="J232" s="10"/>
      <c r="K232" s="10"/>
      <c r="L232" s="10">
        <v>1</v>
      </c>
      <c r="M232" s="10"/>
      <c r="N232" s="10">
        <v>0</v>
      </c>
      <c r="O232" s="10"/>
      <c r="P232" s="10"/>
      <c r="Q232" s="10"/>
      <c r="R232" s="10"/>
      <c r="S232" s="10"/>
      <c r="T232" s="10"/>
      <c r="U232" s="10"/>
      <c r="V232" s="10"/>
      <c r="W232" s="9">
        <v>1</v>
      </c>
      <c r="X232" s="9"/>
      <c r="Y232" s="9">
        <v>1</v>
      </c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</row>
    <row r="233" spans="1:36" ht="16.5">
      <c r="A233" s="14" t="s">
        <v>238</v>
      </c>
      <c r="B233" s="10" t="s">
        <v>244</v>
      </c>
      <c r="C233" s="10" t="s">
        <v>171</v>
      </c>
      <c r="D233" s="10">
        <v>4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</row>
    <row r="234" spans="1:36" ht="16.5">
      <c r="A234" s="14" t="s">
        <v>238</v>
      </c>
      <c r="B234" s="10" t="s">
        <v>245</v>
      </c>
      <c r="C234" s="10" t="s">
        <v>171</v>
      </c>
      <c r="D234" s="10">
        <v>1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</row>
    <row r="235" spans="1:36" ht="16.5">
      <c r="A235" s="14" t="s">
        <v>238</v>
      </c>
      <c r="B235" s="10" t="s">
        <v>246</v>
      </c>
      <c r="C235" s="10" t="s">
        <v>171</v>
      </c>
      <c r="D235" s="10">
        <v>1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</row>
    <row r="236" spans="1:36" ht="16.5">
      <c r="A236" s="14" t="s">
        <v>238</v>
      </c>
      <c r="B236" s="10" t="s">
        <v>247</v>
      </c>
      <c r="C236" s="10" t="s">
        <v>171</v>
      </c>
      <c r="D236" s="10">
        <v>1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</row>
    <row r="237" spans="1:36" ht="16.5">
      <c r="A237" s="14" t="s">
        <v>238</v>
      </c>
      <c r="B237" s="10" t="s">
        <v>248</v>
      </c>
      <c r="C237" s="10" t="s">
        <v>171</v>
      </c>
      <c r="D237" s="10">
        <v>1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</row>
    <row r="238" spans="1:36" ht="16.5">
      <c r="A238" s="14" t="s">
        <v>238</v>
      </c>
      <c r="B238" s="10" t="s">
        <v>249</v>
      </c>
      <c r="C238" s="10" t="s">
        <v>171</v>
      </c>
      <c r="D238" s="10">
        <v>1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</row>
    <row r="239" spans="1:36" ht="16.5">
      <c r="A239" s="14" t="s">
        <v>238</v>
      </c>
      <c r="B239" s="10" t="s">
        <v>250</v>
      </c>
      <c r="C239" s="10" t="s">
        <v>171</v>
      </c>
      <c r="D239" s="10">
        <v>4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</row>
    <row r="240" spans="1:36" ht="16.5">
      <c r="A240" s="14" t="s">
        <v>238</v>
      </c>
      <c r="B240" s="10" t="s">
        <v>251</v>
      </c>
      <c r="C240" s="10" t="s">
        <v>171</v>
      </c>
      <c r="D240" s="10">
        <v>4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</row>
    <row r="241" spans="1:36" ht="16.5">
      <c r="A241" s="14" t="s">
        <v>238</v>
      </c>
      <c r="B241" s="10" t="s">
        <v>252</v>
      </c>
      <c r="C241" s="10" t="s">
        <v>171</v>
      </c>
      <c r="D241" s="10">
        <v>4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</row>
    <row r="242" spans="1:36" ht="16.5">
      <c r="A242" s="14" t="s">
        <v>238</v>
      </c>
      <c r="B242" s="10" t="s">
        <v>356</v>
      </c>
      <c r="C242" s="10" t="s">
        <v>171</v>
      </c>
      <c r="D242" s="10">
        <v>2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9"/>
    </row>
    <row r="243" spans="1:36" ht="16.5">
      <c r="A243" s="14" t="s">
        <v>238</v>
      </c>
      <c r="B243" s="16" t="s">
        <v>254</v>
      </c>
      <c r="C243" s="10" t="s">
        <v>171</v>
      </c>
      <c r="D243" s="10">
        <v>2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</row>
    <row r="244" spans="1:36" ht="16.5">
      <c r="A244" s="14" t="s">
        <v>238</v>
      </c>
      <c r="B244" s="10" t="s">
        <v>253</v>
      </c>
      <c r="C244" s="10" t="s">
        <v>171</v>
      </c>
      <c r="D244" s="10">
        <v>1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</row>
    <row r="245" spans="1:36" ht="16.5">
      <c r="A245" s="14" t="s">
        <v>238</v>
      </c>
      <c r="B245" s="10" t="s">
        <v>255</v>
      </c>
      <c r="C245" s="10" t="s">
        <v>171</v>
      </c>
      <c r="D245" s="10">
        <v>1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</row>
    <row r="246" spans="1:36" ht="16.5">
      <c r="A246" s="14" t="s">
        <v>238</v>
      </c>
      <c r="B246" s="10" t="s">
        <v>256</v>
      </c>
      <c r="C246" s="10" t="s">
        <v>171</v>
      </c>
      <c r="D246" s="10">
        <v>1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</row>
    <row r="247" spans="1:36" ht="16.5">
      <c r="A247" s="14" t="s">
        <v>238</v>
      </c>
      <c r="B247" s="10" t="s">
        <v>257</v>
      </c>
      <c r="C247" s="10" t="s">
        <v>171</v>
      </c>
      <c r="D247" s="10">
        <v>1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</row>
    <row r="248" spans="1:36" ht="16.5">
      <c r="A248" s="14" t="s">
        <v>238</v>
      </c>
      <c r="B248" s="10" t="s">
        <v>258</v>
      </c>
      <c r="C248" s="10" t="s">
        <v>171</v>
      </c>
      <c r="D248" s="10">
        <v>4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</row>
    <row r="249" spans="1:36" ht="16.5">
      <c r="A249" s="14" t="s">
        <v>238</v>
      </c>
      <c r="B249" s="10" t="s">
        <v>259</v>
      </c>
      <c r="C249" s="10" t="s">
        <v>171</v>
      </c>
      <c r="D249" s="10">
        <v>1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</row>
    <row r="250" spans="1:36" ht="16.5">
      <c r="A250" s="14" t="s">
        <v>238</v>
      </c>
      <c r="B250" s="10" t="s">
        <v>260</v>
      </c>
      <c r="C250" s="10" t="s">
        <v>171</v>
      </c>
      <c r="D250" s="10">
        <v>1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</row>
    <row r="251" spans="1:36" ht="16.5">
      <c r="A251" s="14" t="s">
        <v>238</v>
      </c>
      <c r="B251" s="10" t="s">
        <v>261</v>
      </c>
      <c r="C251" s="10" t="s">
        <v>171</v>
      </c>
      <c r="D251" s="10">
        <v>1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</row>
    <row r="252" spans="1:36" ht="16.5">
      <c r="A252" s="14" t="s">
        <v>238</v>
      </c>
      <c r="B252" s="10" t="s">
        <v>262</v>
      </c>
      <c r="C252" s="10" t="s">
        <v>171</v>
      </c>
      <c r="D252" s="10">
        <v>1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</row>
    <row r="253" spans="1:36" ht="16.5">
      <c r="A253" s="14" t="s">
        <v>238</v>
      </c>
      <c r="B253" s="10" t="s">
        <v>263</v>
      </c>
      <c r="C253" s="10" t="s">
        <v>171</v>
      </c>
      <c r="D253" s="10">
        <v>1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</row>
    <row r="254" spans="1:36" ht="16.5">
      <c r="A254" s="14" t="s">
        <v>238</v>
      </c>
      <c r="B254" s="10" t="s">
        <v>264</v>
      </c>
      <c r="C254" s="10" t="s">
        <v>171</v>
      </c>
      <c r="D254" s="10">
        <v>2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</row>
    <row r="255" spans="1:36" ht="16.5">
      <c r="A255" s="14" t="s">
        <v>238</v>
      </c>
      <c r="B255" s="10" t="s">
        <v>265</v>
      </c>
      <c r="C255" s="10" t="s">
        <v>171</v>
      </c>
      <c r="D255" s="10">
        <v>1</v>
      </c>
      <c r="E255" s="10">
        <v>2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</row>
    <row r="256" spans="1:36" ht="16.5">
      <c r="A256" s="14" t="s">
        <v>238</v>
      </c>
      <c r="B256" s="10" t="s">
        <v>266</v>
      </c>
      <c r="C256" s="10" t="s">
        <v>171</v>
      </c>
      <c r="D256" s="10">
        <v>1</v>
      </c>
      <c r="E256" s="10">
        <v>2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</row>
    <row r="257" spans="1:36" ht="16.5">
      <c r="A257" s="14" t="s">
        <v>238</v>
      </c>
      <c r="B257" s="10" t="s">
        <v>267</v>
      </c>
      <c r="C257" s="10" t="s">
        <v>171</v>
      </c>
      <c r="D257" s="10">
        <v>1</v>
      </c>
      <c r="E257" s="10">
        <v>2</v>
      </c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</row>
    <row r="258" spans="1:36" ht="16.5">
      <c r="A258" s="14" t="s">
        <v>238</v>
      </c>
      <c r="B258" s="10" t="s">
        <v>347</v>
      </c>
      <c r="C258" s="10" t="s">
        <v>171</v>
      </c>
      <c r="D258" s="10">
        <v>2</v>
      </c>
      <c r="E258" s="10">
        <v>1</v>
      </c>
      <c r="F258" s="10">
        <v>1</v>
      </c>
      <c r="G258" s="10"/>
      <c r="H258" s="10"/>
      <c r="I258" s="10"/>
      <c r="J258" s="10"/>
      <c r="K258" s="10"/>
      <c r="L258" s="10">
        <v>1</v>
      </c>
      <c r="M258" s="10">
        <v>0</v>
      </c>
      <c r="N258" s="10"/>
      <c r="O258" s="10"/>
      <c r="P258" s="10"/>
      <c r="Q258" s="10"/>
      <c r="R258" s="10"/>
      <c r="S258" s="10"/>
      <c r="T258" s="10"/>
      <c r="U258" s="10">
        <v>1</v>
      </c>
      <c r="V258" s="10"/>
      <c r="W258" s="9">
        <v>1</v>
      </c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</row>
    <row r="259" spans="1:36" ht="16.5">
      <c r="A259" s="14" t="s">
        <v>238</v>
      </c>
      <c r="B259" s="10" t="s">
        <v>349</v>
      </c>
      <c r="C259" s="10" t="s">
        <v>171</v>
      </c>
      <c r="D259" s="10">
        <v>12</v>
      </c>
      <c r="E259" s="10">
        <v>29</v>
      </c>
      <c r="F259" s="10">
        <v>2</v>
      </c>
      <c r="G259" s="10"/>
      <c r="H259" s="10">
        <v>2</v>
      </c>
      <c r="I259" s="10">
        <v>0</v>
      </c>
      <c r="J259" s="10">
        <v>1</v>
      </c>
      <c r="K259" s="10"/>
      <c r="L259" s="10">
        <v>6</v>
      </c>
      <c r="M259" s="10">
        <v>3</v>
      </c>
      <c r="N259" s="10">
        <v>13</v>
      </c>
      <c r="O259" s="10">
        <v>3</v>
      </c>
      <c r="P259" s="10">
        <v>2</v>
      </c>
      <c r="Q259" s="10">
        <v>1</v>
      </c>
      <c r="R259" s="10">
        <v>10</v>
      </c>
      <c r="S259" s="10"/>
      <c r="T259" s="10"/>
      <c r="U259" s="10">
        <v>1</v>
      </c>
      <c r="V259" s="10"/>
      <c r="W259" s="9">
        <v>19</v>
      </c>
      <c r="X259" s="9">
        <v>1</v>
      </c>
      <c r="Y259" s="9">
        <v>3</v>
      </c>
      <c r="Z259" s="9"/>
      <c r="AA259" s="9"/>
      <c r="AB259" s="9">
        <v>1</v>
      </c>
      <c r="AC259" s="9"/>
      <c r="AD259" s="9"/>
      <c r="AE259" s="9">
        <v>1</v>
      </c>
      <c r="AF259" s="9"/>
      <c r="AG259" s="9"/>
      <c r="AH259" s="9"/>
      <c r="AI259" s="9"/>
      <c r="AJ259" s="9"/>
    </row>
    <row r="260" spans="1:36" ht="16.5">
      <c r="A260" s="14" t="s">
        <v>238</v>
      </c>
      <c r="B260" s="10" t="s">
        <v>350</v>
      </c>
      <c r="C260" s="10" t="s">
        <v>171</v>
      </c>
      <c r="D260" s="10">
        <v>1</v>
      </c>
      <c r="E260" s="10">
        <v>0</v>
      </c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</row>
    <row r="261" spans="1:36" ht="16.5">
      <c r="A261" s="14" t="s">
        <v>238</v>
      </c>
      <c r="B261" s="10" t="s">
        <v>268</v>
      </c>
      <c r="C261" s="10" t="s">
        <v>171</v>
      </c>
      <c r="D261" s="10">
        <v>1</v>
      </c>
      <c r="E261" s="10">
        <v>2</v>
      </c>
      <c r="F261" s="10">
        <v>1</v>
      </c>
      <c r="G261" s="10"/>
      <c r="H261" s="10">
        <v>1</v>
      </c>
      <c r="I261" s="10"/>
      <c r="J261" s="10">
        <v>1</v>
      </c>
      <c r="K261" s="10"/>
      <c r="L261" s="10">
        <v>1</v>
      </c>
      <c r="M261" s="10"/>
      <c r="N261" s="10"/>
      <c r="O261" s="10">
        <v>1</v>
      </c>
      <c r="P261" s="10"/>
      <c r="Q261" s="10"/>
      <c r="R261" s="10"/>
      <c r="S261" s="10"/>
      <c r="T261" s="10"/>
      <c r="U261" s="10">
        <v>1</v>
      </c>
      <c r="V261" s="10"/>
      <c r="W261" s="9">
        <v>1</v>
      </c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</row>
    <row r="262" spans="1:36" ht="16.5">
      <c r="A262" s="14" t="s">
        <v>238</v>
      </c>
      <c r="B262" s="10" t="s">
        <v>270</v>
      </c>
      <c r="C262" s="10" t="s">
        <v>152</v>
      </c>
      <c r="D262" s="10">
        <v>0</v>
      </c>
      <c r="E262" s="10">
        <v>0</v>
      </c>
      <c r="F262" s="10"/>
      <c r="G262" s="10"/>
      <c r="H262" s="10"/>
      <c r="I262" s="10"/>
      <c r="J262" s="10"/>
      <c r="K262" s="10"/>
      <c r="L262" s="10"/>
      <c r="M262" s="10"/>
      <c r="N262" s="10">
        <v>0</v>
      </c>
      <c r="O262" s="10"/>
      <c r="P262" s="10"/>
      <c r="Q262" s="10"/>
      <c r="R262" s="10"/>
      <c r="S262" s="10"/>
      <c r="T262" s="10"/>
      <c r="U262" s="10"/>
      <c r="V262" s="10"/>
      <c r="W262" s="9">
        <v>0</v>
      </c>
      <c r="X262" s="9"/>
      <c r="Y262" s="9"/>
      <c r="Z262" s="9"/>
      <c r="AA262" s="9"/>
      <c r="AB262" s="9">
        <v>0</v>
      </c>
      <c r="AC262" s="9"/>
      <c r="AD262" s="9"/>
      <c r="AE262" s="9"/>
      <c r="AF262" s="9"/>
      <c r="AG262" s="9"/>
      <c r="AH262" s="9"/>
      <c r="AI262" s="9"/>
      <c r="AJ262" s="9"/>
    </row>
    <row r="263" spans="1:36" ht="16.5">
      <c r="A263" s="14" t="s">
        <v>238</v>
      </c>
      <c r="B263" s="10" t="s">
        <v>271</v>
      </c>
      <c r="C263" s="10" t="s">
        <v>140</v>
      </c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</row>
    <row r="264" spans="1:36" ht="16.5">
      <c r="A264" s="14" t="s">
        <v>238</v>
      </c>
      <c r="B264" s="10" t="s">
        <v>200</v>
      </c>
      <c r="C264" s="10" t="s">
        <v>171</v>
      </c>
      <c r="D264" s="10">
        <v>1</v>
      </c>
      <c r="E264" s="10">
        <v>2</v>
      </c>
      <c r="F264" s="10"/>
      <c r="G264" s="10"/>
      <c r="H264" s="10"/>
      <c r="I264" s="10"/>
      <c r="J264" s="10"/>
      <c r="K264" s="10"/>
      <c r="L264" s="10">
        <v>0</v>
      </c>
      <c r="M264" s="10"/>
      <c r="N264" s="10"/>
      <c r="O264" s="10">
        <v>0</v>
      </c>
      <c r="P264" s="10"/>
      <c r="Q264" s="10"/>
      <c r="R264" s="10"/>
      <c r="S264" s="10"/>
      <c r="T264" s="10"/>
      <c r="U264" s="10"/>
      <c r="V264" s="10"/>
      <c r="W264" s="9">
        <v>0</v>
      </c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</row>
    <row r="265" spans="1:36" ht="16.5">
      <c r="A265" s="14" t="s">
        <v>238</v>
      </c>
      <c r="B265" s="10" t="s">
        <v>201</v>
      </c>
      <c r="C265" s="10" t="s">
        <v>171</v>
      </c>
      <c r="D265" s="10"/>
      <c r="E265" s="10"/>
      <c r="F265" s="10"/>
      <c r="G265" s="10"/>
      <c r="H265" s="10">
        <v>1</v>
      </c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 t="s">
        <v>269</v>
      </c>
    </row>
    <row r="266" spans="1:36" ht="16.5">
      <c r="A266" s="14" t="s">
        <v>238</v>
      </c>
      <c r="B266" s="10" t="s">
        <v>155</v>
      </c>
      <c r="C266" s="10" t="s">
        <v>171</v>
      </c>
      <c r="D266" s="10"/>
      <c r="E266" s="10"/>
      <c r="F266" s="10"/>
      <c r="G266" s="10"/>
      <c r="H266" s="10">
        <v>1</v>
      </c>
      <c r="I266" s="10"/>
      <c r="J266" s="10">
        <v>1</v>
      </c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</row>
    <row r="267" spans="1:36" ht="16.5">
      <c r="A267" s="14" t="s">
        <v>238</v>
      </c>
      <c r="B267" s="10" t="s">
        <v>272</v>
      </c>
      <c r="C267" s="10" t="s">
        <v>171</v>
      </c>
      <c r="D267" s="10">
        <v>4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</row>
    <row r="268" spans="1:36" ht="16.5">
      <c r="A268" s="14" t="s">
        <v>238</v>
      </c>
      <c r="B268" s="10" t="s">
        <v>273</v>
      </c>
      <c r="C268" s="10" t="s">
        <v>171</v>
      </c>
      <c r="D268" s="10">
        <v>1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</row>
    <row r="269" spans="1:36" ht="16.5">
      <c r="A269" s="14" t="s">
        <v>238</v>
      </c>
      <c r="B269" s="10" t="s">
        <v>274</v>
      </c>
      <c r="C269" s="10" t="s">
        <v>171</v>
      </c>
      <c r="D269" s="10">
        <v>1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</row>
    <row r="270" spans="1:36" ht="16.5">
      <c r="A270" s="14" t="s">
        <v>238</v>
      </c>
      <c r="B270" s="10" t="s">
        <v>275</v>
      </c>
      <c r="C270" s="10" t="s">
        <v>171</v>
      </c>
      <c r="D270" s="10">
        <v>1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</row>
    <row r="271" spans="1:36" ht="16.5">
      <c r="A271" s="14" t="s">
        <v>238</v>
      </c>
      <c r="B271" s="10" t="s">
        <v>276</v>
      </c>
      <c r="C271" s="10" t="s">
        <v>171</v>
      </c>
      <c r="D271" s="10">
        <v>1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</row>
    <row r="272" spans="1:36" ht="16.5">
      <c r="A272" s="14" t="s">
        <v>238</v>
      </c>
      <c r="B272" s="10" t="s">
        <v>277</v>
      </c>
      <c r="C272" s="10" t="s">
        <v>171</v>
      </c>
      <c r="D272" s="10">
        <v>1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</row>
    <row r="273" spans="1:36" ht="16.5">
      <c r="A273" s="14" t="s">
        <v>238</v>
      </c>
      <c r="B273" s="10" t="s">
        <v>278</v>
      </c>
      <c r="C273" s="10" t="s">
        <v>171</v>
      </c>
      <c r="D273" s="10">
        <v>4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</row>
    <row r="274" spans="1:36" ht="16.5">
      <c r="A274" s="14" t="s">
        <v>238</v>
      </c>
      <c r="B274" s="10" t="s">
        <v>279</v>
      </c>
      <c r="C274" s="10" t="s">
        <v>171</v>
      </c>
      <c r="D274" s="10">
        <v>1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</row>
    <row r="275" spans="1:36" ht="16.5">
      <c r="A275" s="14" t="s">
        <v>238</v>
      </c>
      <c r="B275" s="10" t="s">
        <v>280</v>
      </c>
      <c r="C275" s="10" t="s">
        <v>171</v>
      </c>
      <c r="D275" s="10">
        <v>1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</row>
    <row r="276" spans="1:36" ht="16.5">
      <c r="A276" s="14" t="s">
        <v>238</v>
      </c>
      <c r="B276" s="10" t="s">
        <v>281</v>
      </c>
      <c r="C276" s="10" t="s">
        <v>171</v>
      </c>
      <c r="D276" s="10">
        <v>1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</row>
    <row r="277" spans="1:36" ht="16.5">
      <c r="A277" s="14" t="s">
        <v>238</v>
      </c>
      <c r="B277" s="10" t="s">
        <v>282</v>
      </c>
      <c r="C277" s="10" t="s">
        <v>171</v>
      </c>
      <c r="D277" s="10">
        <v>1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</row>
    <row r="278" spans="1:36" ht="16.5">
      <c r="A278" s="14" t="s">
        <v>238</v>
      </c>
      <c r="B278" s="10" t="s">
        <v>283</v>
      </c>
      <c r="C278" s="10" t="s">
        <v>171</v>
      </c>
      <c r="D278" s="10">
        <v>1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</row>
    <row r="279" spans="1:36" ht="16.5">
      <c r="A279" s="14" t="s">
        <v>238</v>
      </c>
      <c r="B279" s="10" t="s">
        <v>284</v>
      </c>
      <c r="C279" s="10" t="s">
        <v>171</v>
      </c>
      <c r="D279" s="10">
        <v>1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</row>
    <row r="280" spans="1:36" ht="16.5">
      <c r="A280" s="14" t="s">
        <v>238</v>
      </c>
      <c r="B280" s="10" t="s">
        <v>285</v>
      </c>
      <c r="C280" s="10" t="s">
        <v>171</v>
      </c>
      <c r="D280" s="10">
        <v>4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</row>
    <row r="281" spans="1:36" ht="16.5">
      <c r="A281" s="14" t="s">
        <v>238</v>
      </c>
      <c r="B281" s="10" t="s">
        <v>286</v>
      </c>
      <c r="C281" s="10" t="s">
        <v>171</v>
      </c>
      <c r="D281" s="10">
        <v>2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</row>
    <row r="282" spans="1:36" ht="16.5">
      <c r="A282" s="14" t="s">
        <v>238</v>
      </c>
      <c r="B282" s="10" t="s">
        <v>287</v>
      </c>
      <c r="C282" s="10" t="s">
        <v>171</v>
      </c>
      <c r="D282" s="10">
        <v>2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</row>
    <row r="283" spans="1:36" ht="16.5">
      <c r="A283" s="14" t="s">
        <v>238</v>
      </c>
      <c r="B283" s="10" t="s">
        <v>288</v>
      </c>
      <c r="C283" s="10" t="s">
        <v>171</v>
      </c>
      <c r="D283" s="10">
        <v>4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</row>
    <row r="284" spans="1:36" ht="16.5">
      <c r="A284" s="14" t="s">
        <v>238</v>
      </c>
      <c r="B284" s="10" t="s">
        <v>289</v>
      </c>
      <c r="C284" s="10" t="s">
        <v>171</v>
      </c>
      <c r="D284" s="10">
        <v>1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</row>
    <row r="285" spans="1:36" ht="16.5">
      <c r="A285" s="14" t="s">
        <v>238</v>
      </c>
      <c r="B285" s="10" t="s">
        <v>290</v>
      </c>
      <c r="C285" s="10" t="s">
        <v>171</v>
      </c>
      <c r="D285" s="10">
        <v>1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</row>
    <row r="286" spans="1:36" ht="16.5">
      <c r="A286" s="14" t="s">
        <v>238</v>
      </c>
      <c r="B286" s="10" t="s">
        <v>291</v>
      </c>
      <c r="C286" s="10" t="s">
        <v>171</v>
      </c>
      <c r="D286" s="10">
        <v>1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</row>
    <row r="287" spans="1:36" ht="16.5">
      <c r="A287" s="14" t="s">
        <v>238</v>
      </c>
      <c r="B287" s="10" t="s">
        <v>292</v>
      </c>
      <c r="C287" s="10" t="s">
        <v>171</v>
      </c>
      <c r="D287" s="10">
        <v>1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</row>
    <row r="288" spans="1:36" ht="16.5">
      <c r="A288" s="14" t="s">
        <v>238</v>
      </c>
      <c r="B288" s="10" t="s">
        <v>293</v>
      </c>
      <c r="C288" s="10" t="s">
        <v>171</v>
      </c>
      <c r="D288" s="10">
        <v>1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</row>
    <row r="289" spans="1:36" ht="16.5">
      <c r="A289" s="14" t="s">
        <v>238</v>
      </c>
      <c r="B289" s="10" t="s">
        <v>294</v>
      </c>
      <c r="C289" s="10" t="s">
        <v>171</v>
      </c>
      <c r="D289" s="10">
        <v>1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</row>
    <row r="290" spans="1:36" ht="16.5">
      <c r="A290" s="14" t="s">
        <v>238</v>
      </c>
      <c r="B290" s="10" t="s">
        <v>295</v>
      </c>
      <c r="C290" s="10" t="s">
        <v>171</v>
      </c>
      <c r="D290" s="10">
        <v>4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</row>
    <row r="291" spans="1:36" ht="16.5">
      <c r="A291" s="14" t="s">
        <v>238</v>
      </c>
      <c r="B291" s="10" t="s">
        <v>351</v>
      </c>
      <c r="C291" s="10" t="s">
        <v>171</v>
      </c>
      <c r="D291" s="10">
        <v>1</v>
      </c>
      <c r="E291" s="10">
        <v>2</v>
      </c>
      <c r="F291" s="10"/>
      <c r="G291" s="10"/>
      <c r="H291" s="10"/>
      <c r="I291" s="10"/>
      <c r="J291" s="10"/>
      <c r="K291" s="10"/>
      <c r="L291" s="10"/>
      <c r="M291" s="10"/>
      <c r="N291" s="10">
        <v>0</v>
      </c>
      <c r="O291" s="10"/>
      <c r="P291" s="10"/>
      <c r="Q291" s="10"/>
      <c r="R291" s="10"/>
      <c r="S291" s="10"/>
      <c r="T291" s="10"/>
      <c r="U291" s="10"/>
      <c r="V291" s="10"/>
      <c r="W291" s="9">
        <v>0</v>
      </c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</row>
    <row r="292" spans="1:36" ht="16.5">
      <c r="A292" s="14" t="s">
        <v>238</v>
      </c>
      <c r="B292" s="10" t="s">
        <v>296</v>
      </c>
      <c r="C292" s="10" t="s">
        <v>171</v>
      </c>
      <c r="D292" s="10">
        <v>1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</row>
    <row r="293" spans="1:36" ht="16.5">
      <c r="A293" s="14" t="s">
        <v>238</v>
      </c>
      <c r="B293" s="10" t="s">
        <v>297</v>
      </c>
      <c r="C293" s="10" t="s">
        <v>171</v>
      </c>
      <c r="D293" s="10">
        <v>1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</row>
    <row r="294" spans="1:36" ht="16.5">
      <c r="A294" s="14" t="s">
        <v>238</v>
      </c>
      <c r="B294" s="10" t="s">
        <v>298</v>
      </c>
      <c r="C294" s="10" t="s">
        <v>171</v>
      </c>
      <c r="D294" s="10">
        <v>1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</row>
    <row r="295" spans="1:36" ht="16.5">
      <c r="A295" s="14" t="s">
        <v>238</v>
      </c>
      <c r="B295" s="10" t="s">
        <v>299</v>
      </c>
      <c r="C295" s="10" t="s">
        <v>171</v>
      </c>
      <c r="D295" s="10">
        <v>1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</row>
    <row r="296" spans="1:36" ht="16.5">
      <c r="A296" s="14" t="s">
        <v>238</v>
      </c>
      <c r="B296" s="10" t="s">
        <v>79</v>
      </c>
      <c r="C296" s="10" t="s">
        <v>171</v>
      </c>
      <c r="D296" s="10">
        <v>2</v>
      </c>
      <c r="E296" s="10">
        <v>1</v>
      </c>
      <c r="F296" s="10">
        <v>1</v>
      </c>
      <c r="G296" s="10"/>
      <c r="H296" s="10"/>
      <c r="I296" s="10"/>
      <c r="J296" s="10"/>
      <c r="K296" s="10"/>
      <c r="L296" s="10">
        <v>1</v>
      </c>
      <c r="M296" s="10">
        <v>0</v>
      </c>
      <c r="N296" s="10"/>
      <c r="O296" s="10"/>
      <c r="P296" s="10"/>
      <c r="Q296" s="10"/>
      <c r="R296" s="10"/>
      <c r="S296" s="10"/>
      <c r="T296" s="10"/>
      <c r="U296" s="10">
        <v>1</v>
      </c>
      <c r="V296" s="10"/>
      <c r="W296" s="9">
        <v>1</v>
      </c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</row>
    <row r="297" spans="1:36" ht="16.5">
      <c r="A297" s="14" t="s">
        <v>238</v>
      </c>
      <c r="B297" s="10" t="s">
        <v>352</v>
      </c>
      <c r="C297" s="10" t="s">
        <v>171</v>
      </c>
      <c r="D297" s="10">
        <v>12</v>
      </c>
      <c r="E297" s="10">
        <v>29</v>
      </c>
      <c r="F297" s="10">
        <v>2</v>
      </c>
      <c r="G297" s="10"/>
      <c r="H297" s="10">
        <v>2</v>
      </c>
      <c r="I297" s="10"/>
      <c r="J297" s="10">
        <v>1</v>
      </c>
      <c r="K297" s="10"/>
      <c r="L297" s="10">
        <v>6</v>
      </c>
      <c r="M297" s="10">
        <v>3</v>
      </c>
      <c r="N297" s="10">
        <v>13</v>
      </c>
      <c r="O297" s="10">
        <v>3</v>
      </c>
      <c r="P297" s="10">
        <v>2</v>
      </c>
      <c r="Q297" s="10">
        <v>1</v>
      </c>
      <c r="R297" s="10">
        <v>10</v>
      </c>
      <c r="S297" s="10"/>
      <c r="T297" s="10"/>
      <c r="U297" s="10">
        <v>1</v>
      </c>
      <c r="V297" s="10"/>
      <c r="W297" s="9">
        <v>19</v>
      </c>
      <c r="X297" s="9">
        <v>1</v>
      </c>
      <c r="Y297" s="9">
        <v>3</v>
      </c>
      <c r="Z297" s="9"/>
      <c r="AA297" s="9"/>
      <c r="AB297" s="9">
        <v>1</v>
      </c>
      <c r="AC297" s="9"/>
      <c r="AD297" s="9"/>
      <c r="AE297" s="9">
        <v>1</v>
      </c>
      <c r="AF297" s="9"/>
      <c r="AG297" s="9"/>
      <c r="AH297" s="9"/>
      <c r="AI297" s="9"/>
      <c r="AJ297" s="9"/>
    </row>
    <row r="298" spans="1:36" ht="16.5">
      <c r="A298" s="14" t="s">
        <v>238</v>
      </c>
      <c r="B298" s="10" t="s">
        <v>353</v>
      </c>
      <c r="C298" s="10" t="s">
        <v>171</v>
      </c>
      <c r="D298" s="10">
        <v>0</v>
      </c>
      <c r="E298" s="10">
        <v>0</v>
      </c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</row>
    <row r="299" spans="1:36" ht="16.5">
      <c r="A299" s="14" t="s">
        <v>238</v>
      </c>
      <c r="B299" s="10" t="s">
        <v>268</v>
      </c>
      <c r="C299" s="10" t="s">
        <v>171</v>
      </c>
      <c r="D299" s="10">
        <v>1</v>
      </c>
      <c r="E299" s="10">
        <v>2</v>
      </c>
      <c r="F299" s="10">
        <v>1</v>
      </c>
      <c r="G299" s="10"/>
      <c r="H299" s="10">
        <v>1</v>
      </c>
      <c r="I299" s="10"/>
      <c r="J299" s="10">
        <v>1</v>
      </c>
      <c r="K299" s="10"/>
      <c r="L299" s="10">
        <v>1</v>
      </c>
      <c r="M299" s="10"/>
      <c r="N299" s="10"/>
      <c r="O299" s="10">
        <v>1</v>
      </c>
      <c r="P299" s="10"/>
      <c r="Q299" s="10"/>
      <c r="R299" s="10"/>
      <c r="S299" s="10"/>
      <c r="T299" s="10"/>
      <c r="U299" s="10">
        <v>1</v>
      </c>
      <c r="V299" s="10"/>
      <c r="W299" s="9">
        <v>1</v>
      </c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</row>
    <row r="300" spans="1:36" ht="16.5">
      <c r="A300" s="14" t="s">
        <v>238</v>
      </c>
      <c r="B300" s="10" t="s">
        <v>198</v>
      </c>
      <c r="C300" s="10" t="s">
        <v>152</v>
      </c>
      <c r="D300" s="10">
        <v>0</v>
      </c>
      <c r="E300" s="10">
        <v>0</v>
      </c>
      <c r="F300" s="10"/>
      <c r="G300" s="10"/>
      <c r="H300" s="10"/>
      <c r="I300" s="10"/>
      <c r="J300" s="10"/>
      <c r="K300" s="10"/>
      <c r="L300" s="10"/>
      <c r="M300" s="10"/>
      <c r="N300" s="10">
        <v>0</v>
      </c>
      <c r="O300" s="10"/>
      <c r="P300" s="10"/>
      <c r="Q300" s="10"/>
      <c r="R300" s="10"/>
      <c r="S300" s="10"/>
      <c r="T300" s="10"/>
      <c r="U300" s="10"/>
      <c r="V300" s="10"/>
      <c r="W300" s="9">
        <v>0</v>
      </c>
      <c r="X300" s="9"/>
      <c r="Y300" s="9"/>
      <c r="Z300" s="9"/>
      <c r="AA300" s="9"/>
      <c r="AB300" s="9">
        <v>0</v>
      </c>
      <c r="AC300" s="9"/>
      <c r="AD300" s="9"/>
      <c r="AE300" s="9"/>
      <c r="AF300" s="9"/>
      <c r="AG300" s="9"/>
      <c r="AH300" s="9"/>
      <c r="AI300" s="9"/>
      <c r="AJ300" s="9"/>
    </row>
    <row r="301" spans="1:36" ht="16.5">
      <c r="A301" s="14" t="s">
        <v>238</v>
      </c>
      <c r="B301" s="10" t="s">
        <v>197</v>
      </c>
      <c r="C301" s="10" t="s">
        <v>140</v>
      </c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</row>
    <row r="302" spans="1:36" ht="16.5">
      <c r="A302" s="17" t="s">
        <v>238</v>
      </c>
      <c r="B302" s="18" t="s">
        <v>200</v>
      </c>
      <c r="C302" s="18" t="s">
        <v>171</v>
      </c>
      <c r="D302" s="18">
        <v>1</v>
      </c>
      <c r="E302" s="18">
        <v>2</v>
      </c>
      <c r="F302" s="18"/>
      <c r="G302" s="18"/>
      <c r="H302" s="18"/>
      <c r="I302" s="18"/>
      <c r="J302" s="18"/>
      <c r="K302" s="18"/>
      <c r="L302" s="18">
        <v>0</v>
      </c>
      <c r="M302" s="18"/>
      <c r="N302" s="18"/>
      <c r="O302" s="18">
        <v>0</v>
      </c>
      <c r="P302" s="18"/>
      <c r="Q302" s="18"/>
      <c r="R302" s="18"/>
      <c r="S302" s="18"/>
      <c r="T302" s="18"/>
      <c r="U302" s="18"/>
      <c r="V302" s="18"/>
      <c r="W302" s="19">
        <v>0</v>
      </c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</row>
    <row r="303" spans="1:36" ht="16.5">
      <c r="A303" s="14" t="s">
        <v>301</v>
      </c>
      <c r="B303" s="10" t="s">
        <v>302</v>
      </c>
      <c r="C303" s="10" t="s">
        <v>122</v>
      </c>
      <c r="D303" s="10">
        <v>1</v>
      </c>
      <c r="E303" s="10">
        <v>0</v>
      </c>
      <c r="F303" s="10">
        <v>2</v>
      </c>
      <c r="G303" s="10"/>
      <c r="H303" s="10">
        <v>1</v>
      </c>
      <c r="I303" s="10"/>
      <c r="J303" s="10">
        <v>1</v>
      </c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</row>
    <row r="304" spans="1:36" ht="17.25" thickBot="1">
      <c r="A304" s="14" t="s">
        <v>301</v>
      </c>
      <c r="B304" s="10" t="s">
        <v>303</v>
      </c>
      <c r="C304" s="10" t="s">
        <v>122</v>
      </c>
      <c r="D304" s="10"/>
      <c r="E304" s="10"/>
      <c r="F304" s="10"/>
      <c r="G304" s="10"/>
      <c r="H304" s="10">
        <v>1</v>
      </c>
      <c r="I304" s="10"/>
      <c r="J304" s="10">
        <v>1</v>
      </c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</row>
    <row r="305" spans="1:36" ht="17.25" thickTop="1">
      <c r="A305" s="26" t="s">
        <v>300</v>
      </c>
      <c r="B305" s="26"/>
      <c r="C305" s="26"/>
      <c r="D305" s="26">
        <f>SUBTOTAL(109,t_情報系数量[情報配管])</f>
        <v>581</v>
      </c>
      <c r="E305" s="26">
        <f>SUBTOTAL(109,t_情報系数量[配線(Med)])</f>
        <v>804</v>
      </c>
      <c r="F305" s="26">
        <f>SUBTOTAL(109,t_情報系数量[配線(Oth)])</f>
        <v>111</v>
      </c>
      <c r="G305" s="26">
        <f>SUBTOTAL(109,t_情報系数量[島HUB])</f>
        <v>38</v>
      </c>
      <c r="H305" s="26">
        <f>SUBTOTAL(109,t_情報系数量[電話配管])</f>
        <v>129</v>
      </c>
      <c r="I305" s="26">
        <f>SUBTOTAL(109,t_情報系数量[TEL提案/要望])</f>
        <v>2</v>
      </c>
      <c r="J305" s="26">
        <f>SUBTOTAL(109,t_情報系数量[一般電話子機])</f>
        <v>128</v>
      </c>
      <c r="K305" s="26">
        <f>SUBTOTAL(109,t_情報系数量[多機能電話子機])</f>
        <v>4</v>
      </c>
      <c r="L305" s="26">
        <f>SUBTOTAL(109,t_情報系数量[医療系デスクトップ])</f>
        <v>146</v>
      </c>
      <c r="M305" s="26">
        <f>SUBTOTAL(109,t_情報系数量[増設モニタ])</f>
        <v>50</v>
      </c>
      <c r="N305" s="26">
        <f>SUBTOTAL(109,t_情報系数量[医療系ノート])</f>
        <v>129</v>
      </c>
      <c r="O305" s="26">
        <f>SUBTOTAL(109,t_情報系数量[医療系プリンタ])</f>
        <v>83</v>
      </c>
      <c r="P305" s="26">
        <f>SUBTOTAL(109,t_情報系数量[医療系ラベルプリンタ])</f>
        <v>18</v>
      </c>
      <c r="Q305" s="26">
        <f>SUBTOTAL(109,t_情報系数量[医療系スキャナ])</f>
        <v>13</v>
      </c>
      <c r="R305" s="26">
        <f>SUBTOTAL(109,t_情報系数量[バーコードリーダ])</f>
        <v>40</v>
      </c>
      <c r="S305" s="26">
        <f>SUBTOTAL(109,t_情報系数量[部門端末DT])</f>
        <v>15</v>
      </c>
      <c r="T305" s="26">
        <f>SUBTOTAL(109,t_情報系数量[部門端末NT])</f>
        <v>6</v>
      </c>
      <c r="U305" s="26">
        <f>SUBTOTAL(109,t_情報系数量[情報系端末])</f>
        <v>61</v>
      </c>
      <c r="V305" s="26">
        <f>SUBTOTAL(109,t_情報系数量[情報系プリンタ])</f>
        <v>11</v>
      </c>
      <c r="W305" s="26">
        <f>SUBTOTAL(109,t_情報系数量[Lic.カルテ])</f>
        <v>276</v>
      </c>
      <c r="X305" s="26">
        <f>SUBTOTAL(109,t_情報系数量[Lic.医事])</f>
        <v>35</v>
      </c>
      <c r="Y305" s="26">
        <f>SUBTOTAL(109,t_情報系数量[Lic.PACS])</f>
        <v>52</v>
      </c>
      <c r="Z305" s="26">
        <f>SUBTOTAL(109,t_情報系数量[Lic.RIS])</f>
        <v>9</v>
      </c>
      <c r="AA305" s="26">
        <f>SUBTOTAL(109,t_情報系数量[Lic.レポート])</f>
        <v>6</v>
      </c>
      <c r="AB305" s="26">
        <f>SUBTOTAL(109,t_情報系数量[Lic.薬剤])</f>
        <v>19</v>
      </c>
      <c r="AC305" s="26">
        <f>SUBTOTAL(109,t_情報系数量[Lic.検体])</f>
        <v>12</v>
      </c>
      <c r="AD305" s="26">
        <f>SUBTOTAL(109,t_情報系数量[Lic.生理])</f>
        <v>10</v>
      </c>
      <c r="AE305" s="26">
        <f>SUBTOTAL(109,t_情報系数量[Lic.給食])</f>
        <v>8</v>
      </c>
      <c r="AF305" s="26">
        <f>SUBTOTAL(109,t_情報系数量[Lic.健診])</f>
        <v>8</v>
      </c>
      <c r="AG305" s="26">
        <f>SUBTOTAL(109,t_情報系数量[Lic.リハビリ])</f>
        <v>11</v>
      </c>
      <c r="AH305" s="26">
        <f>SUBTOTAL(109,t_情報系数量[Lic.ME])</f>
        <v>3</v>
      </c>
      <c r="AI305" s="26">
        <f>SUBTOTAL(109,t_情報系数量[Lic.透析])</f>
        <v>8</v>
      </c>
      <c r="AJ305" s="26"/>
    </row>
    <row r="306" spans="1:36">
      <c r="M306" s="27" t="s">
        <v>354</v>
      </c>
      <c r="AA306" s="27" t="s">
        <v>360</v>
      </c>
    </row>
  </sheetData>
  <phoneticPr fontId="1"/>
  <pageMargins left="0.19685039370078741" right="0.19685039370078741" top="0.39370078740157483" bottom="0.39370078740157483" header="0.31496062992125984" footer="0.31496062992125984"/>
  <pageSetup paperSize="8" scale="55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FBB9B-DC87-41CA-B009-FE0AA10F405C}">
  <sheetPr codeName="Sheet2"/>
  <dimension ref="A1:R8"/>
  <sheetViews>
    <sheetView workbookViewId="0">
      <selection activeCell="L10" sqref="L10"/>
    </sheetView>
  </sheetViews>
  <sheetFormatPr defaultRowHeight="18.75"/>
  <cols>
    <col min="1" max="17" width="8.625" customWidth="1"/>
  </cols>
  <sheetData>
    <row r="1" spans="1:18">
      <c r="A1" s="4" t="s">
        <v>0</v>
      </c>
      <c r="B1" s="1" t="s">
        <v>2</v>
      </c>
      <c r="C1" s="1" t="s">
        <v>307</v>
      </c>
      <c r="D1" s="1" t="s">
        <v>309</v>
      </c>
      <c r="E1" s="1" t="s">
        <v>310</v>
      </c>
      <c r="F1" s="2" t="s">
        <v>3</v>
      </c>
      <c r="G1" s="11" t="s">
        <v>305</v>
      </c>
      <c r="H1" s="2" t="s">
        <v>4</v>
      </c>
      <c r="I1" s="2" t="s">
        <v>5</v>
      </c>
      <c r="J1" s="1" t="s">
        <v>13</v>
      </c>
      <c r="K1" s="1" t="s">
        <v>18</v>
      </c>
      <c r="L1" s="1" t="s">
        <v>14</v>
      </c>
      <c r="M1" s="1" t="s">
        <v>11</v>
      </c>
      <c r="N1" s="1" t="s">
        <v>12</v>
      </c>
      <c r="O1" s="1" t="s">
        <v>325</v>
      </c>
      <c r="P1" s="2" t="s">
        <v>8</v>
      </c>
      <c r="Q1" s="2" t="s">
        <v>10</v>
      </c>
      <c r="R1" s="3"/>
    </row>
    <row r="2" spans="1:18">
      <c r="A2" s="5" t="str" cm="1">
        <f t="array" ref="A2:A6">_xlfn._xlws.SORT(_xlfn.UNIQUE(t_情報系数量[階層]),,1)</f>
        <v>1F</v>
      </c>
      <c r="B2" s="5" cm="1">
        <f t="array" aca="1" ref="B2:B6" ca="1">SUMIF(t_情報系数量[],_xlfn.ANCHORARRAY($A$2),t_情報系数量[情報配管])</f>
        <v>0</v>
      </c>
      <c r="C2" s="5" cm="1">
        <f t="array" aca="1" ref="C2:C6" ca="1">SUMIF(t_情報系数量[],_xlfn.ANCHORARRAY($A$2),t_情報系数量[配線(Med)])</f>
        <v>0</v>
      </c>
      <c r="D2" s="5" cm="1">
        <f t="array" aca="1" ref="D2:D6" ca="1">SUMIF(t_情報系数量[],_xlfn.ANCHORARRAY($A$2),t_情報系数量[配線(Oth)])</f>
        <v>0</v>
      </c>
      <c r="E2" s="5" cm="1">
        <f t="array" aca="1" ref="E2:E6" ca="1">SUMIF(t_情報系数量[],_xlfn.ANCHORARRAY($A$2),t_情報系数量[島HUB])</f>
        <v>0</v>
      </c>
      <c r="F2" s="5" cm="1">
        <f t="array" aca="1" ref="F2:F6" ca="1">SUMIF(t_情報系数量[],_xlfn.ANCHORARRAY($A$2),t_情報系数量[電話配管])</f>
        <v>0</v>
      </c>
      <c r="G2" s="5" cm="1">
        <f t="array" aca="1" ref="G2:G6" ca="1">SUMIF(t_情報系数量[],_xlfn.ANCHORARRAY($A$2),t_情報系数量[TEL提案/要望])</f>
        <v>0</v>
      </c>
      <c r="H2" s="5" cm="1">
        <f t="array" aca="1" ref="H2:H6" ca="1">SUMIF(t_情報系数量[],_xlfn.ANCHORARRAY($A$2),t_情報系数量[一般電話子機])</f>
        <v>0</v>
      </c>
      <c r="I2" s="5" cm="1">
        <f t="array" aca="1" ref="I2:I6" ca="1">SUMIF(t_情報系数量[],_xlfn.ANCHORARRAY($A$2),t_情報系数量[多機能電話子機])</f>
        <v>0</v>
      </c>
      <c r="J2" s="5" cm="1">
        <f t="array" aca="1" ref="J2:J6" ca="1">SUMIF(t_情報系数量[],_xlfn.ANCHORARRAY($A$2),t_情報系数量[医療系デスクトップ])</f>
        <v>0</v>
      </c>
      <c r="K2" s="5" cm="1">
        <f t="array" aca="1" ref="K2:K6" ca="1">SUMIF(t_情報系数量[],_xlfn.ANCHORARRAY($A$2),t_情報系数量[増設モニタ])</f>
        <v>0</v>
      </c>
      <c r="L2" s="5" cm="1">
        <f t="array" aca="1" ref="L2:L6" ca="1">SUMIF(t_情報系数量[],_xlfn.ANCHORARRAY($A$2),t_情報系数量[医療系ノート])</f>
        <v>0</v>
      </c>
      <c r="M2" s="5" cm="1">
        <f t="array" aca="1" ref="M2:M6" ca="1">SUMIF(t_情報系数量[],_xlfn.ANCHORARRAY($A$2),t_情報系数量[医療系プリンタ])</f>
        <v>0</v>
      </c>
      <c r="N2" s="5" cm="1">
        <f t="array" aca="1" ref="N2:N6" ca="1">SUMIF(t_情報系数量[],_xlfn.ANCHORARRAY($A$2),t_情報系数量[医療系ラベルプリンタ])</f>
        <v>0</v>
      </c>
      <c r="O2" s="5" cm="1">
        <f t="array" aca="1" ref="O2:O6" ca="1">SUMIF(t_情報系数量[],_xlfn.ANCHORARRAY($A$2),t_情報系数量[医療系スキャナ])</f>
        <v>0</v>
      </c>
      <c r="P2" s="5" cm="1">
        <f t="array" aca="1" ref="P2:P6" ca="1">SUMIF(t_情報系数量[],_xlfn.ANCHORARRAY($A$2),t_情報系数量[情報系端末])</f>
        <v>0</v>
      </c>
      <c r="Q2" s="5" cm="1">
        <f t="array" aca="1" ref="Q2:Q6" ca="1">SUMIF(t_情報系数量[],_xlfn.ANCHORARRAY($A$2),t_情報系数量[情報系プリンタ])</f>
        <v>0</v>
      </c>
    </row>
    <row r="3" spans="1:18">
      <c r="A3" s="6" t="str">
        <v>2F</v>
      </c>
      <c r="B3" s="6">
        <f ca="1"/>
        <v>0</v>
      </c>
      <c r="C3" s="6">
        <f ca="1"/>
        <v>0</v>
      </c>
      <c r="D3" s="6">
        <f ca="1"/>
        <v>0</v>
      </c>
      <c r="E3" s="6">
        <f ca="1"/>
        <v>0</v>
      </c>
      <c r="F3" s="6">
        <f ca="1"/>
        <v>0</v>
      </c>
      <c r="G3" s="6">
        <f ca="1"/>
        <v>0</v>
      </c>
      <c r="H3" s="6">
        <f ca="1"/>
        <v>0</v>
      </c>
      <c r="I3" s="6">
        <f ca="1"/>
        <v>0</v>
      </c>
      <c r="J3" s="6">
        <f ca="1"/>
        <v>0</v>
      </c>
      <c r="K3" s="6">
        <f ca="1"/>
        <v>0</v>
      </c>
      <c r="L3" s="6">
        <f ca="1"/>
        <v>0</v>
      </c>
      <c r="M3" s="6">
        <f ca="1"/>
        <v>0</v>
      </c>
      <c r="N3" s="6">
        <f ca="1"/>
        <v>0</v>
      </c>
      <c r="O3" s="6">
        <f ca="1"/>
        <v>0</v>
      </c>
      <c r="P3" s="6">
        <f ca="1"/>
        <v>0</v>
      </c>
      <c r="Q3" s="6">
        <f ca="1"/>
        <v>0</v>
      </c>
    </row>
    <row r="4" spans="1:18">
      <c r="A4" s="6" t="str">
        <v>3F</v>
      </c>
      <c r="B4" s="6">
        <f ca="1"/>
        <v>0</v>
      </c>
      <c r="C4" s="6">
        <f ca="1"/>
        <v>0</v>
      </c>
      <c r="D4" s="6">
        <f ca="1"/>
        <v>0</v>
      </c>
      <c r="E4" s="6">
        <f ca="1"/>
        <v>0</v>
      </c>
      <c r="F4" s="6">
        <f ca="1"/>
        <v>0</v>
      </c>
      <c r="G4" s="6">
        <f ca="1"/>
        <v>0</v>
      </c>
      <c r="H4" s="6">
        <f ca="1"/>
        <v>0</v>
      </c>
      <c r="I4" s="6">
        <f ca="1"/>
        <v>0</v>
      </c>
      <c r="J4" s="6">
        <f ca="1"/>
        <v>0</v>
      </c>
      <c r="K4" s="6">
        <f ca="1"/>
        <v>0</v>
      </c>
      <c r="L4" s="6">
        <f ca="1"/>
        <v>0</v>
      </c>
      <c r="M4" s="6">
        <f ca="1"/>
        <v>0</v>
      </c>
      <c r="N4" s="6">
        <f ca="1"/>
        <v>0</v>
      </c>
      <c r="O4" s="6">
        <f ca="1"/>
        <v>0</v>
      </c>
      <c r="P4" s="6">
        <f ca="1"/>
        <v>0</v>
      </c>
      <c r="Q4" s="6">
        <f ca="1"/>
        <v>0</v>
      </c>
    </row>
    <row r="5" spans="1:18">
      <c r="A5" s="6" t="str">
        <v>4F</v>
      </c>
      <c r="B5" s="6">
        <f ca="1"/>
        <v>0</v>
      </c>
      <c r="C5" s="6">
        <f ca="1"/>
        <v>0</v>
      </c>
      <c r="D5" s="6">
        <f ca="1"/>
        <v>0</v>
      </c>
      <c r="E5" s="6">
        <f ca="1"/>
        <v>0</v>
      </c>
      <c r="F5" s="6">
        <f ca="1"/>
        <v>0</v>
      </c>
      <c r="G5" s="6">
        <f ca="1"/>
        <v>0</v>
      </c>
      <c r="H5" s="6">
        <f ca="1"/>
        <v>0</v>
      </c>
      <c r="I5" s="6">
        <f ca="1"/>
        <v>0</v>
      </c>
      <c r="J5" s="6">
        <f ca="1"/>
        <v>0</v>
      </c>
      <c r="K5" s="6">
        <f ca="1"/>
        <v>0</v>
      </c>
      <c r="L5" s="6">
        <f ca="1"/>
        <v>0</v>
      </c>
      <c r="M5" s="6">
        <f ca="1"/>
        <v>0</v>
      </c>
      <c r="N5" s="6">
        <f ca="1"/>
        <v>0</v>
      </c>
      <c r="O5" s="6">
        <f ca="1"/>
        <v>0</v>
      </c>
      <c r="P5" s="6">
        <f ca="1"/>
        <v>0</v>
      </c>
      <c r="Q5" s="6">
        <f ca="1"/>
        <v>0</v>
      </c>
    </row>
    <row r="6" spans="1:18">
      <c r="A6" s="8" t="str">
        <v>別棟</v>
      </c>
      <c r="B6" s="8">
        <f ca="1"/>
        <v>0</v>
      </c>
      <c r="C6" s="8">
        <f ca="1"/>
        <v>0</v>
      </c>
      <c r="D6" s="8">
        <f ca="1"/>
        <v>0</v>
      </c>
      <c r="E6" s="8">
        <f ca="1"/>
        <v>0</v>
      </c>
      <c r="F6" s="8">
        <f ca="1"/>
        <v>0</v>
      </c>
      <c r="G6" s="8">
        <f ca="1"/>
        <v>0</v>
      </c>
      <c r="H6" s="8">
        <f ca="1"/>
        <v>0</v>
      </c>
      <c r="I6" s="8">
        <f ca="1"/>
        <v>0</v>
      </c>
      <c r="J6" s="8">
        <f ca="1"/>
        <v>0</v>
      </c>
      <c r="K6" s="8">
        <f ca="1"/>
        <v>0</v>
      </c>
      <c r="L6" s="8">
        <f ca="1"/>
        <v>0</v>
      </c>
      <c r="M6" s="8">
        <f ca="1"/>
        <v>0</v>
      </c>
      <c r="N6" s="8">
        <f ca="1"/>
        <v>0</v>
      </c>
      <c r="O6" s="8">
        <f ca="1"/>
        <v>0</v>
      </c>
      <c r="P6" s="8">
        <f ca="1"/>
        <v>0</v>
      </c>
      <c r="Q6" s="8">
        <f ca="1"/>
        <v>0</v>
      </c>
    </row>
    <row r="7" spans="1:18">
      <c r="A7" s="7" t="s">
        <v>300</v>
      </c>
      <c r="B7" s="7" t="e">
        <f ca="1">SUM(_xlfn.ANCHORARRAY(B2))</f>
        <v>#NAME?</v>
      </c>
      <c r="C7" s="7" t="e">
        <f t="shared" ref="C7:Q7" ca="1" si="0">SUM(_xlfn.ANCHORARRAY(C2))</f>
        <v>#NAME?</v>
      </c>
      <c r="D7" s="7" t="e">
        <f t="shared" ca="1" si="0"/>
        <v>#NAME?</v>
      </c>
      <c r="E7" s="7" t="e">
        <f t="shared" ca="1" si="0"/>
        <v>#NAME?</v>
      </c>
      <c r="F7" s="7" t="e">
        <f t="shared" ca="1" si="0"/>
        <v>#NAME?</v>
      </c>
      <c r="G7" s="7" t="e">
        <f t="shared" ca="1" si="0"/>
        <v>#NAME?</v>
      </c>
      <c r="H7" s="7" t="e">
        <f t="shared" ca="1" si="0"/>
        <v>#NAME?</v>
      </c>
      <c r="I7" s="7" t="e">
        <f t="shared" ca="1" si="0"/>
        <v>#NAME?</v>
      </c>
      <c r="J7" s="7" t="e">
        <f t="shared" ca="1" si="0"/>
        <v>#NAME?</v>
      </c>
      <c r="K7" s="7" t="e">
        <f t="shared" ca="1" si="0"/>
        <v>#NAME?</v>
      </c>
      <c r="L7" s="7" t="e">
        <f t="shared" ca="1" si="0"/>
        <v>#NAME?</v>
      </c>
      <c r="M7" s="7" t="e">
        <f t="shared" ca="1" si="0"/>
        <v>#NAME?</v>
      </c>
      <c r="N7" s="7" t="e">
        <f t="shared" ca="1" si="0"/>
        <v>#NAME?</v>
      </c>
      <c r="O7" s="7" t="e">
        <f ca="1">SUM(_xlfn.ANCHORARRAY(O2))</f>
        <v>#NAME?</v>
      </c>
      <c r="P7" s="7" t="e">
        <f t="shared" ca="1" si="0"/>
        <v>#NAME?</v>
      </c>
      <c r="Q7" s="7" t="e">
        <f t="shared" ca="1" si="0"/>
        <v>#NAME?</v>
      </c>
    </row>
    <row r="8" spans="1:18">
      <c r="K8" s="20" t="s">
        <v>354</v>
      </c>
    </row>
  </sheetData>
  <phoneticPr fontId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情報系数量試算</vt:lpstr>
      <vt:lpstr>階層毎集計</vt:lpstr>
      <vt:lpstr>階層毎集計!Print_Area</vt:lpstr>
      <vt:lpstr>情報系数量試算!Print_Area</vt:lpstr>
      <vt:lpstr>情報系数量試算!Print_Titles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小濱 顕一</dc:creator>
  <cp:lastModifiedBy>USER02</cp:lastModifiedBy>
  <cp:lastPrinted>2024-05-29T01:54:22Z</cp:lastPrinted>
  <dcterms:created xsi:type="dcterms:W3CDTF">2015-06-05T18:19:34Z</dcterms:created>
  <dcterms:modified xsi:type="dcterms:W3CDTF">2024-05-29T01:54:28Z</dcterms:modified>
</cp:coreProperties>
</file>